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800" windowHeight="10305" activeTab="0"/>
  </bookViews>
  <sheets>
    <sheet name="úvod" sheetId="1" r:id="rId1"/>
    <sheet name="1" sheetId="2" r:id="rId2"/>
    <sheet name="2" sheetId="3" r:id="rId3"/>
    <sheet name="3" sheetId="4" r:id="rId4"/>
    <sheet name="List1" sheetId="5" state="hidden" r:id="rId5"/>
    <sheet name="4" sheetId="6" r:id="rId6"/>
    <sheet name="5a" sheetId="7" r:id="rId7"/>
    <sheet name="5b" sheetId="8" r:id="rId8"/>
    <sheet name="5c" sheetId="9" r:id="rId9"/>
    <sheet name="5d" sheetId="10" state="hidden" r:id="rId10"/>
    <sheet name="5d-N" sheetId="11" r:id="rId11"/>
    <sheet name="5e-P" sheetId="12" r:id="rId12"/>
    <sheet name="5f-K" sheetId="13" r:id="rId13"/>
    <sheet name="6" sheetId="14" r:id="rId14"/>
    <sheet name="6b" sheetId="15" r:id="rId15"/>
    <sheet name="6c" sheetId="16" r:id="rId16"/>
    <sheet name="7" sheetId="17" r:id="rId17"/>
    <sheet name="8" sheetId="18" r:id="rId18"/>
    <sheet name="9" sheetId="19" r:id="rId19"/>
    <sheet name="10" sheetId="20" r:id="rId20"/>
    <sheet name="11a" sheetId="21" r:id="rId21"/>
    <sheet name="11b" sheetId="22" r:id="rId22"/>
    <sheet name="11c" sheetId="23" r:id="rId23"/>
    <sheet name="12" sheetId="24" r:id="rId24"/>
    <sheet name="graf" sheetId="25" r:id="rId25"/>
    <sheet name="13" sheetId="26" r:id="rId26"/>
  </sheets>
  <definedNames/>
  <calcPr fullCalcOnLoad="1"/>
</workbook>
</file>

<file path=xl/comments11.xml><?xml version="1.0" encoding="utf-8"?>
<comments xmlns="http://schemas.openxmlformats.org/spreadsheetml/2006/main">
  <authors>
    <author>Sona Valtiniova</author>
  </authors>
  <commentList>
    <comment ref="G4" authorId="0">
      <text>
        <r>
          <rPr>
            <b/>
            <sz val="9"/>
            <rFont val="Tahoma"/>
            <family val="2"/>
          </rPr>
          <t xml:space="preserve">Rámvocá metodika výživy rostlin a hnojení
- str. 25
</t>
        </r>
        <r>
          <rPr>
            <sz val="9"/>
            <rFont val="Tahoma"/>
            <family val="2"/>
          </rPr>
          <t>www.vurv.cz/files/Publications/ISBN978-80-87011-61-4.pdf</t>
        </r>
      </text>
    </comment>
    <comment ref="H4" authorId="0">
      <text>
        <r>
          <rPr>
            <b/>
            <sz val="9"/>
            <rFont val="Tahoma"/>
            <family val="2"/>
          </rPr>
          <t>podle listu 5c</t>
        </r>
        <r>
          <rPr>
            <sz val="9"/>
            <rFont val="Tahoma"/>
            <family val="2"/>
          </rPr>
          <t xml:space="preserve">
= součet živin uvolněných v roce aplikace z organických hnojiv aplikovaných k plodině a živin uvolněných v 1. následujícím roce z hnojiv aplikovaných k předcházející plodině.</t>
        </r>
      </text>
    </comment>
    <comment ref="I4" authorId="0">
      <text>
        <r>
          <rPr>
            <b/>
            <sz val="9"/>
            <rFont val="Tahoma"/>
            <family val="2"/>
          </rPr>
          <t xml:space="preserve">korekce podle množství N zanechaného v půdě bobovitými předplodinami
- Rámcová metodika výživy rostlin a hnojení - tab. 17
</t>
        </r>
        <r>
          <rPr>
            <sz val="9"/>
            <rFont val="Tahoma"/>
            <family val="2"/>
          </rPr>
          <t>www.vurv.cz/files/Publications/ISBN978-80-87011-61-4.pdf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Rámcová metodika výživy rostlin a hnojení
- tab. 16, pozn. 1
</t>
        </r>
        <r>
          <rPr>
            <sz val="9"/>
            <rFont val="Tahoma"/>
            <family val="2"/>
          </rPr>
          <t>www.vurv.cz/files/Publications/ISBN978-80-87011-61-4.pdf</t>
        </r>
      </text>
    </comment>
    <comment ref="L3" authorId="0">
      <text>
        <r>
          <rPr>
            <b/>
            <sz val="9"/>
            <rFont val="Tahoma"/>
            <family val="2"/>
          </rPr>
          <t>Orientačně podle tabulky "Dělení výsledných normativů dusíku"</t>
        </r>
      </text>
    </comment>
    <comment ref="F3" authorId="0">
      <text>
        <r>
          <rPr>
            <sz val="9"/>
            <rFont val="Tahoma"/>
            <family val="2"/>
          </rPr>
          <t>= hodnoty z tabulky (potřeba živiny v kg.t</t>
        </r>
        <r>
          <rPr>
            <vertAlign val="superscript"/>
            <sz val="9"/>
            <rFont val="Tahoma"/>
            <family val="2"/>
          </rPr>
          <t>-1</t>
        </r>
        <r>
          <rPr>
            <sz val="9"/>
            <rFont val="Tahoma"/>
            <family val="2"/>
          </rPr>
          <t xml:space="preserve"> produkce) se násobí plánovaným výnosem (t.ha</t>
        </r>
        <r>
          <rPr>
            <vertAlign val="superscript"/>
            <sz val="9"/>
            <rFont val="Tahoma"/>
            <family val="2"/>
          </rPr>
          <t>-1</t>
        </r>
        <r>
          <rPr>
            <sz val="9"/>
            <rFont val="Tahoma"/>
            <family val="2"/>
          </rPr>
          <t>)</t>
        </r>
      </text>
    </comment>
    <comment ref="B3" authorId="0">
      <text>
        <r>
          <rPr>
            <b/>
            <sz val="9"/>
            <rFont val="Tahoma"/>
            <family val="2"/>
          </rPr>
          <t>vepište celý osevní postup</t>
        </r>
      </text>
    </comment>
    <comment ref="K3" authorId="0">
      <text>
        <r>
          <rPr>
            <b/>
            <sz val="9"/>
            <rFont val="Tahoma"/>
            <family val="2"/>
          </rPr>
          <t>= základní normativ minus korekce na stanoviště, na organické hnojení a na předplodinu</t>
        </r>
      </text>
    </comment>
    <comment ref="P5" authorId="0">
      <text>
        <r>
          <rPr>
            <b/>
            <sz val="9"/>
            <rFont val="Tahoma"/>
            <family val="2"/>
          </rPr>
          <t>vypočítáno dle potřebného množství čistých živin pro daný termín aplikace a obsahu živiny ve zvoleném hnojivu</t>
        </r>
      </text>
    </comment>
    <comment ref="O5" authorId="0">
      <text>
        <r>
          <rPr>
            <b/>
            <sz val="9"/>
            <rFont val="Tahoma"/>
            <family val="2"/>
          </rPr>
          <t>volíme dle plodiny a termínu aplikace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Rámcová metodika výživy rostlin a hnojení
- tab. 11
</t>
        </r>
        <r>
          <rPr>
            <sz val="9"/>
            <rFont val="Tahoma"/>
            <family val="2"/>
          </rPr>
          <t>www.vurv.cz/files/Publications/ISBN978-80-87011-61-4.pdf</t>
        </r>
      </text>
    </comment>
  </commentList>
</comments>
</file>

<file path=xl/comments12.xml><?xml version="1.0" encoding="utf-8"?>
<comments xmlns="http://schemas.openxmlformats.org/spreadsheetml/2006/main">
  <authors>
    <author>Sona Valtiniova</author>
  </authors>
  <commentList>
    <comment ref="G4" authorId="0">
      <text>
        <r>
          <rPr>
            <b/>
            <sz val="9"/>
            <rFont val="Tahoma"/>
            <family val="2"/>
          </rPr>
          <t>podle listu 5c</t>
        </r>
        <r>
          <rPr>
            <sz val="9"/>
            <rFont val="Tahoma"/>
            <family val="2"/>
          </rPr>
          <t xml:space="preserve">
= součet živin uvolněných v roce aplikace z organických hnojiv aplikovaných k plodině a živin uvolněných v 1. následujícím roce z hnojiv aplikovaných k předcházející plodině.</t>
        </r>
      </text>
    </comment>
    <comment ref="H4" authorId="0">
      <text>
        <r>
          <rPr>
            <sz val="9"/>
            <rFont val="Tahoma"/>
            <family val="2"/>
          </rPr>
          <t xml:space="preserve">a) </t>
        </r>
        <r>
          <rPr>
            <b/>
            <sz val="9"/>
            <rFont val="Tahoma"/>
            <family val="2"/>
          </rPr>
          <t xml:space="preserve">AZZP - úvodní komentář a kritéria pro hodnocení … 
</t>
        </r>
        <r>
          <rPr>
            <sz val="9"/>
            <rFont val="Tahoma"/>
            <family val="2"/>
          </rPr>
          <t xml:space="preserve">b) </t>
        </r>
        <r>
          <rPr>
            <b/>
            <sz val="9"/>
            <rFont val="Tahoma"/>
            <family val="2"/>
          </rPr>
          <t>Rámcová metodika výživy rostlin a hnojení - Příloha 2</t>
        </r>
      </text>
    </comment>
    <comment ref="B3" authorId="0">
      <text>
        <r>
          <rPr>
            <b/>
            <sz val="9"/>
            <rFont val="Tahoma"/>
            <family val="2"/>
          </rPr>
          <t>vepište celý osevní postup</t>
        </r>
      </text>
    </comment>
    <comment ref="I3" authorId="0">
      <text>
        <r>
          <rPr>
            <b/>
            <sz val="9"/>
            <rFont val="Tahoma"/>
            <family val="2"/>
          </rPr>
          <t>= základní normativ upravený dle korekce na organické hnojení a na zásobu živiny v půdě</t>
        </r>
      </text>
    </comment>
    <comment ref="K3" authorId="0">
      <text>
        <r>
          <rPr>
            <b/>
            <sz val="9"/>
            <rFont val="Tahoma"/>
            <family val="2"/>
          </rPr>
          <t>vypočítáno dle potřebného množství čistých živin a obsahu živiny ve zvoleném hnojivu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Rámcová metodika výživy rostlin a hnojení
- tab. 11
</t>
        </r>
        <r>
          <rPr>
            <sz val="9"/>
            <rFont val="Tahoma"/>
            <family val="2"/>
          </rPr>
          <t>www.vurv.cz/files/Publications/ISBN978-80-87011-61-4.pdf</t>
        </r>
      </text>
    </comment>
  </commentList>
</comments>
</file>

<file path=xl/comments13.xml><?xml version="1.0" encoding="utf-8"?>
<comments xmlns="http://schemas.openxmlformats.org/spreadsheetml/2006/main">
  <authors>
    <author>Sona Valtiniova</author>
  </authors>
  <commentList>
    <comment ref="G4" authorId="0">
      <text>
        <r>
          <rPr>
            <b/>
            <sz val="9"/>
            <rFont val="Tahoma"/>
            <family val="2"/>
          </rPr>
          <t xml:space="preserve">podle listu 5c
</t>
        </r>
        <r>
          <rPr>
            <sz val="9"/>
            <rFont val="Tahoma"/>
            <family val="2"/>
          </rPr>
          <t>- součet živin uvolněných v roce aplikace z organických hnojiv aplikovaných k plodině a živin uvolněných v 1. následujícím roce z hnojiv aplikovaných k předcházející plodině.</t>
        </r>
      </text>
    </comment>
    <comment ref="H4" authorId="0">
      <text>
        <r>
          <rPr>
            <sz val="9"/>
            <rFont val="Tahoma"/>
            <family val="2"/>
          </rPr>
          <t xml:space="preserve">a) </t>
        </r>
        <r>
          <rPr>
            <b/>
            <sz val="9"/>
            <rFont val="Tahoma"/>
            <family val="2"/>
          </rPr>
          <t xml:space="preserve">AZZP - úvodní komentář a kritéria pro hodnocení … 
</t>
        </r>
        <r>
          <rPr>
            <sz val="9"/>
            <rFont val="Tahoma"/>
            <family val="2"/>
          </rPr>
          <t xml:space="preserve">b) </t>
        </r>
        <r>
          <rPr>
            <b/>
            <sz val="9"/>
            <rFont val="Tahoma"/>
            <family val="2"/>
          </rPr>
          <t>Rámcová metodika výživy rostlin a hnojení - Příloha 2</t>
        </r>
      </text>
    </comment>
    <comment ref="I4" authorId="0">
      <text>
        <r>
          <rPr>
            <b/>
            <sz val="9"/>
            <rFont val="Tahoma"/>
            <family val="2"/>
          </rPr>
          <t xml:space="preserve">AZZP - úvodní komentář a kritéria pro hodnocení … 
</t>
        </r>
        <r>
          <rPr>
            <sz val="9"/>
            <rFont val="Tahoma"/>
            <family val="2"/>
          </rPr>
          <t>korekce dávek K a Mg 
---------------------------------+-----------+---------------
poměr K:Mg                   K           Mg
---------------------------------+-----------+---------------
dobrý (do 1,6)                --           --
vyhovující (1,6-3,2)         -50%     +25-50%*
nevyhovující (nad 3,2)    -100%      +50%
---------------------------------+-----------+---------------
*vyšší hodnota platí pro pícniny</t>
        </r>
      </text>
    </comment>
    <comment ref="B3" authorId="0">
      <text>
        <r>
          <rPr>
            <b/>
            <sz val="9"/>
            <rFont val="Tahoma"/>
            <family val="2"/>
          </rPr>
          <t>vepište celý osevní postup</t>
        </r>
      </text>
    </comment>
    <comment ref="J3" authorId="0">
      <text>
        <r>
          <rPr>
            <b/>
            <sz val="9"/>
            <rFont val="Tahoma"/>
            <family val="2"/>
          </rPr>
          <t>= základní normativ upravený dle korekce na organické hnojení, na zásobu živiny v půdě a na poměr K:Mg</t>
        </r>
      </text>
    </comment>
    <comment ref="L3" authorId="0">
      <text>
        <r>
          <rPr>
            <b/>
            <sz val="9"/>
            <rFont val="Tahoma"/>
            <family val="2"/>
          </rPr>
          <t>vypočítáno dle potřebného množství čistých živin a obsahu živiny ve zvoleném hnojivu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Rámcová metodika výživy rostlin a hnojení
- tab. 11
</t>
        </r>
        <r>
          <rPr>
            <sz val="9"/>
            <rFont val="Tahoma"/>
            <family val="2"/>
          </rPr>
          <t>www.vurv.cz/files/Publications/ISBN978-80-87011-61-4.pdf</t>
        </r>
      </text>
    </comment>
  </commentList>
</comments>
</file>

<file path=xl/comments14.xml><?xml version="1.0" encoding="utf-8"?>
<comments xmlns="http://schemas.openxmlformats.org/spreadsheetml/2006/main">
  <authors>
    <author>Sona Valtiniova</author>
    <author>Sona Duskova</author>
  </authors>
  <commentList>
    <comment ref="C28" authorId="0">
      <text>
        <r>
          <rPr>
            <b/>
            <sz val="9"/>
            <rFont val="Tahoma"/>
            <family val="2"/>
          </rPr>
          <t>= 1 % z ceny půdy</t>
        </r>
      </text>
    </comment>
    <comment ref="C29" authorId="0">
      <text>
        <r>
          <rPr>
            <b/>
            <sz val="9"/>
            <rFont val="Tahoma"/>
            <family val="2"/>
          </rPr>
          <t>pouze u důležitých tržních plodin
= 2 % ceny hlavního produktu</t>
        </r>
      </text>
    </comment>
    <comment ref="C6" authorId="0">
      <text>
        <r>
          <rPr>
            <b/>
            <sz val="9"/>
            <rFont val="Tahoma"/>
            <family val="2"/>
          </rPr>
          <t>podmítka, orba, setí, aplikace přípravků na ochranu rostlin, aplikace hnojiv …
Pěstební technologii začněte první operací po sklizni předchozí plodiny (podmítkou) a ukončete sklizní (transport, dosoužení atd. už nezahrnujte).</t>
        </r>
      </text>
    </comment>
    <comment ref="D6" authorId="0">
      <text>
        <r>
          <rPr>
            <b/>
            <sz val="9"/>
            <rFont val="Tahoma"/>
            <family val="2"/>
          </rPr>
          <t>čas potřebný na ošetření 1 ha
www.agronormativy.cz/stromvyhl
- tab. Technické zajištění pracovních operací v RV</t>
        </r>
      </text>
    </comment>
    <comment ref="E6" authorId="0">
      <text>
        <r>
          <rPr>
            <b/>
            <sz val="9"/>
            <rFont val="Tahoma"/>
            <family val="2"/>
          </rPr>
          <t>cena za provoz stroje, pohonné hmoty a práci na ošetření 1 ha
www.agronormativy.cz/stromvyhl
- tab. Technické zajištění pracovních operací v RV</t>
        </r>
      </text>
    </comment>
    <comment ref="F6" authorId="0">
      <text>
        <r>
          <rPr>
            <b/>
            <sz val="9"/>
            <rFont val="Tahoma"/>
            <family val="2"/>
          </rPr>
          <t>- specifikace druhu použitého materiálu, případně konkrétní produkt:
osivo, hnojiva, pesticidy …</t>
        </r>
      </text>
    </comment>
    <comment ref="H6" authorId="0">
      <text>
        <r>
          <rPr>
            <b/>
            <sz val="9"/>
            <rFont val="Tahoma"/>
            <family val="2"/>
          </rPr>
          <t>t, kg, l ...</t>
        </r>
      </text>
    </comment>
    <comment ref="G6" authorId="0">
      <text>
        <r>
          <rPr>
            <b/>
            <sz val="9"/>
            <rFont val="Tahoma"/>
            <family val="2"/>
          </rPr>
          <t>uvádějte na 1 ha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cena potřebného materiálu na 1 ha
- osivo a sadba - </t>
        </r>
        <r>
          <rPr>
            <sz val="9"/>
            <rFont val="Tahoma"/>
            <family val="2"/>
          </rPr>
          <t>např. www.agronormativy.cz/stromvyhl - tab. 26 až 30 Ceny osiv jednotlivých skupin plodin</t>
        </r>
        <r>
          <rPr>
            <b/>
            <sz val="9"/>
            <rFont val="Tahoma"/>
            <family val="2"/>
          </rPr>
          <t xml:space="preserve">
- org. hnojiva </t>
        </r>
        <r>
          <rPr>
            <sz val="9"/>
            <rFont val="Tahoma"/>
            <family val="2"/>
          </rPr>
          <t>- např. www.agronormativy.cz/stromvyhl - tab. 36 Ceny statkových hnojiv, organických hnojiv a substrátů</t>
        </r>
        <r>
          <rPr>
            <b/>
            <sz val="9"/>
            <rFont val="Tahoma"/>
            <family val="2"/>
          </rPr>
          <t xml:space="preserve">
- min. hnojiva - </t>
        </r>
        <r>
          <rPr>
            <sz val="9"/>
            <rFont val="Tahoma"/>
            <family val="2"/>
          </rPr>
          <t>ceníky dodavatelských firem dostupné na webu (viz. zdroje pro předmět SYSRV)</t>
        </r>
        <r>
          <rPr>
            <b/>
            <sz val="9"/>
            <rFont val="Tahoma"/>
            <family val="2"/>
          </rPr>
          <t xml:space="preserve">
- pesticidy -</t>
        </r>
        <r>
          <rPr>
            <sz val="9"/>
            <rFont val="Tahoma"/>
            <family val="2"/>
          </rPr>
          <t xml:space="preserve"> ceníky dodavatelských firem dostupné na webu</t>
        </r>
      </text>
    </comment>
  </commentList>
</comments>
</file>

<file path=xl/comments18.xml><?xml version="1.0" encoding="utf-8"?>
<comments xmlns="http://schemas.openxmlformats.org/spreadsheetml/2006/main">
  <authors>
    <author>Sona Valtiniova</author>
  </authors>
  <commentList>
    <comment ref="F3" authorId="0">
      <text>
        <r>
          <rPr>
            <b/>
            <sz val="9"/>
            <rFont val="Tahoma"/>
            <family val="2"/>
          </rPr>
          <t>dle tabulky "Výrobnost systému - koeficienty přepočtu produkce na obilní jednotky"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= výnos x koeficient x 10
</t>
        </r>
        <r>
          <rPr>
            <sz val="9"/>
            <rFont val="Tahoma"/>
            <family val="2"/>
          </rPr>
          <t>(koeficienty přepočtu na OJ je ekvivalentem 100 kg zrna obilnin, abychom mohli počítat s výnosem v tunách, je potřebné násobit 10 pro převod na metráky)</t>
        </r>
      </text>
    </comment>
  </commentList>
</comments>
</file>

<file path=xl/comments19.xml><?xml version="1.0" encoding="utf-8"?>
<comments xmlns="http://schemas.openxmlformats.org/spreadsheetml/2006/main">
  <authors>
    <author>Sona Valtiniova</author>
  </authors>
  <commentList>
    <comment ref="A22" authorId="0">
      <text>
        <r>
          <rPr>
            <b/>
            <sz val="9"/>
            <rFont val="Tahoma"/>
            <family val="2"/>
          </rPr>
          <t xml:space="preserve">bilance org.
hmoty                      hodnocení             komentář
(kg Cox /ha/rok)
---------------------+---------------------+---------------------------------------------------------
</t>
        </r>
        <r>
          <rPr>
            <sz val="9"/>
            <rFont val="Tahoma"/>
            <family val="2"/>
          </rPr>
          <t xml:space="preserve">&lt; -200                   velmi nedostatečná   nežádoucí ovlivnění funkcí půdy a výnosu
-200 - -76               nedostatečná           střednědobě tolerovatelné; obzvláště na půdách 
                                                            bohatých na org. hmotu lze střednědobě tolerovat,
                                                            u půd chudých na org. hmotu je žádoucí zvýšení jejího přísunu
-75 - 100                optimální                 optimální s ohledem na výnosovou jistotu při nízkém riziku ztrát;
                                                            dlouhodobé přizpůsobení obsahu org. hmoty dle stanoviště
101 - 300               vysoká                    střednědobě tolerovatelné; obzvláště na půdách chudých na org.
                                                            hmotu, kde je potřeba zvýšit její obsah v půdě
&gt; 300                    velmi vysoká            zvýšené riziko ztát dusíku, snížená efektivita využití N
</t>
        </r>
        <r>
          <rPr>
            <b/>
            <sz val="9"/>
            <rFont val="Tahoma"/>
            <family val="2"/>
          </rPr>
          <t>---------------------+---------------------+---------------------------------------------------------</t>
        </r>
      </text>
    </comment>
  </commentList>
</comments>
</file>

<file path=xl/comments2.xml><?xml version="1.0" encoding="utf-8"?>
<comments xmlns="http://schemas.openxmlformats.org/spreadsheetml/2006/main">
  <authors>
    <author>Sona Valtiniova</author>
  </authors>
  <commentList>
    <comment ref="A39" authorId="0">
      <text>
        <r>
          <rPr>
            <b/>
            <sz val="9"/>
            <rFont val="Tahoma"/>
            <family val="2"/>
          </rPr>
          <t>- území ochrany přírody a krajiny
- ochranná pásma vodních zdrojů
- zranitelné oblasti dusičnany
- LFA
- travní porosty se zvláštním způsobem hospodaření (</t>
        </r>
        <r>
          <rPr>
            <sz val="9"/>
            <rFont val="Tahoma"/>
            <family val="2"/>
          </rPr>
          <t>podmáčené louky, ptačí lokality</t>
        </r>
        <r>
          <rPr>
            <b/>
            <sz val="9"/>
            <rFont val="Tahoma"/>
            <family val="2"/>
          </rPr>
          <t>)
- NATURA 2000
- oblasti ohrožené erozí
- ...</t>
        </r>
      </text>
    </comment>
    <comment ref="A42" authorId="0">
      <text>
        <r>
          <rPr>
            <b/>
            <sz val="9"/>
            <rFont val="Tahoma"/>
            <family val="2"/>
          </rPr>
          <t>- vysoká hladina spodní vody
- zaplavovaná oblast
- velmi mělký a/nebo kamenitý půdní profil
- velká nadmořská výška
- vysoká svažitost terénu
- ...</t>
        </r>
      </text>
    </comment>
    <comment ref="B4" authorId="0">
      <text>
        <r>
          <rPr>
            <b/>
            <sz val="9"/>
            <rFont val="Tahoma"/>
            <family val="2"/>
          </rPr>
          <t xml:space="preserve">Situační a výhledová zpráva Půda 11/2009 
</t>
        </r>
        <r>
          <rPr>
            <sz val="9"/>
            <rFont val="Tahoma"/>
            <family val="2"/>
          </rPr>
          <t>- str. 52, 48, 68-71
http://eagri.cz/public/web/file/45535/puda_11_2009.pdf</t>
        </r>
      </text>
    </comment>
    <comment ref="B7" authorId="0">
      <text>
        <r>
          <rPr>
            <sz val="9"/>
            <rFont val="Tahoma"/>
            <family val="2"/>
          </rPr>
          <t xml:space="preserve">a) </t>
        </r>
        <r>
          <rPr>
            <b/>
            <sz val="9"/>
            <rFont val="Tahoma"/>
            <family val="2"/>
          </rPr>
          <t>Český hydrometeorologický ústav</t>
        </r>
        <r>
          <rPr>
            <sz val="9"/>
            <rFont val="Tahoma"/>
            <family val="2"/>
          </rPr>
          <t xml:space="preserve"> - www.chmi.cz
b) </t>
        </r>
        <r>
          <rPr>
            <b/>
            <sz val="9"/>
            <rFont val="Tahoma"/>
            <family val="2"/>
          </rPr>
          <t>dle BPEJ</t>
        </r>
        <r>
          <rPr>
            <sz val="9"/>
            <rFont val="Tahoma"/>
            <family val="2"/>
          </rPr>
          <t xml:space="preserve">
c) </t>
        </r>
        <r>
          <rPr>
            <b/>
            <sz val="9"/>
            <rFont val="Tahoma"/>
            <family val="2"/>
          </rPr>
          <t>dle výrobní oblasti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a) katastr nemovitostí </t>
        </r>
        <r>
          <rPr>
            <sz val="9"/>
            <rFont val="Tahoma"/>
            <family val="2"/>
          </rPr>
          <t>- www.cuzk.cz</t>
        </r>
        <r>
          <rPr>
            <b/>
            <sz val="9"/>
            <rFont val="Tahoma"/>
            <family val="2"/>
          </rPr>
          <t xml:space="preserve">
b) mapový server VÚMOP - </t>
        </r>
        <r>
          <rPr>
            <sz val="9"/>
            <rFont val="Tahoma"/>
            <family val="2"/>
          </rPr>
          <t xml:space="preserve">http://geoportal.vumop.cz (je potřeba poskládat kód z jednotlivých částí) </t>
        </r>
      </text>
    </comment>
    <comment ref="B10" authorId="0">
      <text>
        <r>
          <rPr>
            <sz val="9"/>
            <rFont val="Tahoma"/>
            <family val="2"/>
          </rPr>
          <t xml:space="preserve">kompletní rozklíčování BPEJ najdete na
</t>
        </r>
        <r>
          <rPr>
            <b/>
            <sz val="9"/>
            <rFont val="Tahoma"/>
            <family val="2"/>
          </rPr>
          <t xml:space="preserve">http://bpej.vumop.cz
</t>
        </r>
        <r>
          <rPr>
            <sz val="9"/>
            <rFont val="Tahoma"/>
            <family val="2"/>
          </rPr>
          <t>nebo na</t>
        </r>
        <r>
          <rPr>
            <b/>
            <sz val="9"/>
            <rFont val="Tahoma"/>
            <family val="2"/>
          </rPr>
          <t xml:space="preserve">
http://tilia.zf.mendelu.cz/~xkucera0/galerie2004_5/bpej.htm</t>
        </r>
      </text>
    </comment>
    <comment ref="B16" authorId="0">
      <text>
        <r>
          <rPr>
            <b/>
            <sz val="9"/>
            <rFont val="Tahoma"/>
            <family val="2"/>
          </rPr>
          <t>dle BPEJ nebo KÚ</t>
        </r>
        <r>
          <rPr>
            <sz val="9"/>
            <rFont val="Tahoma"/>
            <family val="2"/>
          </rPr>
          <t xml:space="preserve">
www.farmy.cz/cena_pudy.php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dle půdního typu resp. BPEJ
</t>
        </r>
        <r>
          <rPr>
            <sz val="9"/>
            <rFont val="Tahoma"/>
            <family val="2"/>
          </rPr>
          <t>-----------------------+--------+---------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orientačně (%):      L       S,T
-----------------------+--------+---------
nízký obsah           &lt; 1    &lt; 2
střední obsah        1-2     2-5
vysoký obsah        &gt; 2    &gt; 5
-----------------------+--------+---------</t>
        </r>
      </text>
    </comment>
    <comment ref="D18" authorId="0">
      <text>
        <r>
          <rPr>
            <b/>
            <sz val="9"/>
            <rFont val="Tahoma"/>
            <family val="2"/>
          </rPr>
          <t>dle AZZP</t>
        </r>
      </text>
    </comment>
    <comment ref="B6" authorId="0">
      <text>
        <r>
          <rPr>
            <b/>
            <sz val="9"/>
            <rFont val="Tahoma"/>
            <family val="2"/>
          </rPr>
          <t>dle topografické mapy</t>
        </r>
      </text>
    </comment>
  </commentList>
</comments>
</file>

<file path=xl/comments21.xml><?xml version="1.0" encoding="utf-8"?>
<comments xmlns="http://schemas.openxmlformats.org/spreadsheetml/2006/main">
  <authors>
    <author>Sona Valtiniova</author>
  </authors>
  <commentList>
    <comment ref="A15" authorId="0">
      <text>
        <r>
          <rPr>
            <b/>
            <sz val="9"/>
            <rFont val="Tahoma"/>
            <family val="2"/>
          </rPr>
          <t xml:space="preserve">například podle Pěstebních technologií jednotlivých plodin </t>
        </r>
        <r>
          <rPr>
            <sz val="9"/>
            <rFont val="Tahoma"/>
            <family val="2"/>
          </rPr>
          <t>na www.agronormativy.cz/stromvyhl
- řádek 5 - "Normativ fixních nákladů"</t>
        </r>
      </text>
    </comment>
  </commentList>
</comments>
</file>

<file path=xl/comments23.xml><?xml version="1.0" encoding="utf-8"?>
<comments xmlns="http://schemas.openxmlformats.org/spreadsheetml/2006/main">
  <authors>
    <author>Sona Valtiniova</author>
  </authors>
  <commentList>
    <comment ref="A3" authorId="0">
      <text>
        <r>
          <rPr>
            <b/>
            <sz val="9"/>
            <rFont val="Tahoma"/>
            <family val="2"/>
          </rPr>
          <t>Jednotná platba na plochu - SAPS
Národní doplňkové platby - Top-Up
Agroenvironmentální opatření - AEO
...</t>
        </r>
      </text>
    </comment>
    <comment ref="B3" authorId="0">
      <text>
        <r>
          <rPr>
            <b/>
            <sz val="9"/>
            <rFont val="Tahoma"/>
            <family val="2"/>
          </rPr>
          <t>SAPS
 - zemědělská půda
Top-Up
 - chmel, brambory na škrob
AEO
 - ekologické zemědělství (byliny, zelenina, ostatní plodiny na OP, TTP, TK),
   integrovaná produkce ovoce, révy, zeleniny, péče o travní porosty,
   zatravnění OP, meziplodiny, biopásy
...</t>
        </r>
      </text>
    </comment>
    <comment ref="D3" authorId="0">
      <text>
        <r>
          <rPr>
            <b/>
            <sz val="9"/>
            <rFont val="Tahoma"/>
            <family val="2"/>
          </rPr>
          <t>www.szif.cz</t>
        </r>
      </text>
    </comment>
  </commentList>
</comments>
</file>

<file path=xl/comments3.xml><?xml version="1.0" encoding="utf-8"?>
<comments xmlns="http://schemas.openxmlformats.org/spreadsheetml/2006/main">
  <authors>
    <author>Sona Valtiniova</author>
  </authors>
  <commentList>
    <comment ref="A23" authorId="0">
      <text>
        <r>
          <rPr>
            <b/>
            <sz val="9"/>
            <rFont val="Tahoma"/>
            <family val="2"/>
          </rPr>
          <t>například:
- bioplynová stanice
- výroba peletek
- prodej slámy na stlaní
 ...</t>
        </r>
      </text>
    </comment>
    <comment ref="D6" authorId="0">
      <text>
        <r>
          <rPr>
            <b/>
            <sz val="9"/>
            <rFont val="Tahoma"/>
            <family val="2"/>
          </rPr>
          <t>KRMIVA
orientační roční spotřeba pro 1VDJ
skot</t>
        </r>
        <r>
          <rPr>
            <sz val="9"/>
            <rFont val="Tahoma"/>
            <family val="2"/>
          </rPr>
          <t xml:space="preserve">                       v půdovní hmotě*
-------------------------------------------+---------------------------
vojtěška / jetel (zelená hnota)          cca 8 t
silážní kukuřice                                cca 8 t
obilniny                                         cca 1,5 t
-------------------------------------------+---------------------------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*včetně ztrát</t>
        </r>
        <r>
          <rPr>
            <b/>
            <sz val="9"/>
            <rFont val="Tahoma"/>
            <family val="2"/>
          </rPr>
          <t xml:space="preserve">
STELIVA
dle vyhlášky 274/1998 Sb. o skladování a způsoby využití hnojiv
</t>
        </r>
        <r>
          <rPr>
            <sz val="9"/>
            <rFont val="Tahoma"/>
            <family val="2"/>
          </rPr>
          <t>- www.agronormativy.cz/stromvyhl
  tab. Produkce statkových hnojiv a spotřeba steliva na DJ</t>
        </r>
      </text>
    </comment>
  </commentList>
</comments>
</file>

<file path=xl/comments4.xml><?xml version="1.0" encoding="utf-8"?>
<comments xmlns="http://schemas.openxmlformats.org/spreadsheetml/2006/main">
  <authors>
    <author>Sona Valtiniova</author>
  </authors>
  <commentList>
    <comment ref="E5" authorId="0">
      <text>
        <r>
          <rPr>
            <b/>
            <sz val="9"/>
            <rFont val="Tahoma"/>
            <family val="2"/>
          </rPr>
          <t>Započítávají se pouze plodiny na orné půdě. 100 % je celková výměra orné půdy.</t>
        </r>
      </text>
    </comment>
    <comment ref="F5" authorId="0">
      <text>
        <r>
          <rPr>
            <b/>
            <sz val="9"/>
            <rFont val="Tahoma"/>
            <family val="2"/>
          </rPr>
          <t>jetnak
- tržní
- vnitropodnikové
a také
- potravinářské
- průmyslové (konkrétně)
- krmné</t>
        </r>
      </text>
    </comment>
    <comment ref="D28" authorId="0">
      <text>
        <r>
          <rPr>
            <b/>
            <sz val="9"/>
            <rFont val="Tahoma"/>
            <family val="2"/>
          </rPr>
          <t>zapisuje se k plodině po které následuje</t>
        </r>
      </text>
    </comment>
  </commentList>
</comments>
</file>

<file path=xl/comments6.xml><?xml version="1.0" encoding="utf-8"?>
<comments xmlns="http://schemas.openxmlformats.org/spreadsheetml/2006/main">
  <authors>
    <author>Sona Valtiniova</author>
  </authors>
  <commentList>
    <comment ref="A27" authorId="0">
      <text>
        <r>
          <rPr>
            <b/>
            <sz val="9"/>
            <rFont val="Tahoma"/>
            <family val="2"/>
          </rPr>
          <t>www.szif.cz -&gt; Tržní informační systém
www.agroweb.cz -&gt; ceny komodit
czso.cz -&gt; Vydáváme -&gt; Rychlé informace -&gt; Zemědělství
www.agronavigator.cz
www.agris.cz
 ...</t>
        </r>
      </text>
    </comment>
    <comment ref="A33" authorId="0">
      <text>
        <r>
          <rPr>
            <b/>
            <sz val="9"/>
            <rFont val="Tahoma"/>
            <family val="2"/>
          </rPr>
          <t>www.agronavigator.cz
www.agris.cz
www.agroweb.cz
www.agromanual.cz
www.ukzuz.cz -&gt; Odrůdy
 ...</t>
        </r>
      </text>
    </comment>
  </commentList>
</comments>
</file>

<file path=xl/comments7.xml><?xml version="1.0" encoding="utf-8"?>
<comments xmlns="http://schemas.openxmlformats.org/spreadsheetml/2006/main">
  <authors>
    <author>Sona Valtiniova</author>
  </authors>
  <commentList>
    <comment ref="A6" authorId="0">
      <text>
        <r>
          <rPr>
            <b/>
            <sz val="9"/>
            <rFont val="Tahoma"/>
            <family val="2"/>
          </rPr>
          <t>podle tabulky "Normativ potřeby organických látek na orné půdě"</t>
        </r>
      </text>
    </comment>
    <comment ref="A18" authorId="0">
      <text>
        <r>
          <rPr>
            <b/>
            <sz val="9"/>
            <rFont val="Tahoma"/>
            <family val="2"/>
          </rPr>
          <t>sláma jednotlivých druhů obilnin, olejnin ...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dle vyhlášky 274/1998 Sb. o skladování a způsoby využití hnojiv
- </t>
        </r>
        <r>
          <rPr>
            <sz val="9"/>
            <rFont val="Tahoma"/>
            <family val="2"/>
          </rPr>
          <t>www.agronormativy.cz/stromvyhl
  tab. Produkce statkových hnojiv a spotřeba steliva na DJ</t>
        </r>
      </text>
    </comment>
    <comment ref="A25" authorId="0">
      <text>
        <r>
          <rPr>
            <b/>
            <sz val="9"/>
            <rFont val="Tahoma"/>
            <family val="2"/>
          </rPr>
          <t>řepný chrást …</t>
        </r>
      </text>
    </comment>
  </commentList>
</comments>
</file>

<file path=xl/comments8.xml><?xml version="1.0" encoding="utf-8"?>
<comments xmlns="http://schemas.openxmlformats.org/spreadsheetml/2006/main">
  <authors>
    <author>Sona Valtiniova</author>
    <author>Sona Duskova</author>
  </authors>
  <commentList>
    <comment ref="B3" authorId="0">
      <text>
        <r>
          <rPr>
            <b/>
            <sz val="9"/>
            <rFont val="Tahoma"/>
            <family val="2"/>
          </rPr>
          <t>vepište celý osevní postup</t>
        </r>
      </text>
    </comment>
    <comment ref="D3" authorId="0">
      <text>
        <r>
          <rPr>
            <b/>
            <sz val="9"/>
            <rFont val="Tahoma"/>
            <family val="2"/>
          </rPr>
          <t>Je potřeba naplánovat hnojení statkovými hnojivy tak, abyste využili přesně to množství, které je v podniku produkováno - tabulka 5a.</t>
        </r>
      </text>
    </comment>
    <comment ref="H3" authorId="0">
      <text>
        <r>
          <rPr>
            <b/>
            <sz val="9"/>
            <rFont val="Tahoma"/>
            <family val="2"/>
          </rPr>
          <t xml:space="preserve">Rámcová metodika výživy rostlin a hnojení - tab. 13
</t>
        </r>
        <r>
          <rPr>
            <sz val="9"/>
            <rFont val="Tahoma"/>
            <family val="2"/>
          </rPr>
          <t>www.vurv.cz/files/Publications/ISBN978-80-87011-61-4.pdf</t>
        </r>
      </text>
    </comment>
    <comment ref="D4" authorId="1">
      <text>
        <r>
          <rPr>
            <b/>
            <sz val="9"/>
            <rFont val="Tahoma"/>
            <family val="2"/>
          </rPr>
          <t>nadepište sloupce podle vámi používaných organických hnojiv:
- hnůj
- kejda
- močůvka
- sláma
- chrást
- zelené hnojení
...</t>
        </r>
      </text>
    </comment>
  </commentList>
</comments>
</file>

<file path=xl/comments9.xml><?xml version="1.0" encoding="utf-8"?>
<comments xmlns="http://schemas.openxmlformats.org/spreadsheetml/2006/main">
  <authors>
    <author>Sona Valtiniova</author>
  </authors>
  <commentList>
    <comment ref="D3" authorId="0">
      <text>
        <r>
          <rPr>
            <b/>
            <sz val="9"/>
            <rFont val="Tahoma"/>
            <family val="2"/>
          </rPr>
          <t>Pokud je k jedné plodině aplikováno více různých organických hnojiv, zapisuje se každé do samostatného řádku.</t>
        </r>
      </text>
    </comment>
    <comment ref="B3" authorId="0">
      <text>
        <r>
          <rPr>
            <b/>
            <sz val="9"/>
            <rFont val="Tahoma"/>
            <family val="2"/>
          </rPr>
          <t>vepište celý osevní postup</t>
        </r>
      </text>
    </comment>
    <comment ref="L4" authorId="0">
      <text>
        <r>
          <rPr>
            <b/>
            <sz val="9"/>
            <rFont val="Tahoma"/>
            <family val="2"/>
          </rPr>
          <t xml:space="preserve">Rámcová metodika výživy rostlin a hnojení 
- tabulka 15 a 16
</t>
        </r>
        <r>
          <rPr>
            <sz val="9"/>
            <rFont val="Tahoma"/>
            <family val="2"/>
          </rPr>
          <t>www.vurv.cz/files/Publications/ISBN978-80-87011-61-4.pdf</t>
        </r>
      </text>
    </comment>
    <comment ref="M4" authorId="0">
      <text>
        <r>
          <rPr>
            <b/>
            <sz val="9"/>
            <rFont val="Tahoma"/>
            <family val="2"/>
          </rPr>
          <t>Polovina živin obsažených v hnojivu se využije v roce aplikace, druhá polovina v 1. následujícím roce.</t>
        </r>
      </text>
    </comment>
    <comment ref="N4" authorId="0">
      <text>
        <r>
          <rPr>
            <b/>
            <sz val="9"/>
            <rFont val="Tahoma"/>
            <family val="2"/>
          </rPr>
          <t>Polovina živin obsažených v hnojivu se využije v roce aplikace, druhá polovina v 1. následujícím roce.</t>
        </r>
      </text>
    </comment>
    <comment ref="F3" authorId="0">
      <text>
        <r>
          <rPr>
            <b/>
            <sz val="9"/>
            <rFont val="Tahoma"/>
            <family val="2"/>
          </rPr>
          <t xml:space="preserve">Rámcová metodika výživy rostlin a hnojení 
- tabulka 13
</t>
        </r>
        <r>
          <rPr>
            <sz val="9"/>
            <rFont val="Tahoma"/>
            <family val="2"/>
          </rPr>
          <t>www.vurv.cz/files/Publications/ISBN978-80-87011-61-4.pdf</t>
        </r>
      </text>
    </comment>
  </commentList>
</comments>
</file>

<file path=xl/sharedStrings.xml><?xml version="1.0" encoding="utf-8"?>
<sst xmlns="http://schemas.openxmlformats.org/spreadsheetml/2006/main" count="867" uniqueCount="576">
  <si>
    <t xml:space="preserve">Agronomická fakulta </t>
  </si>
  <si>
    <t>projekt  do  předmětu</t>
  </si>
  <si>
    <t xml:space="preserve"> Systémy rostlinné výroby </t>
  </si>
  <si>
    <t>zpracoval</t>
  </si>
  <si>
    <t>Jméno a  příjmení :</t>
  </si>
  <si>
    <t>Rok :</t>
  </si>
  <si>
    <t>Ročník :</t>
  </si>
  <si>
    <t>Obor :</t>
  </si>
  <si>
    <t>Skupina :</t>
  </si>
  <si>
    <t>Vedoucí cvičení :</t>
  </si>
  <si>
    <t xml:space="preserve">Datum odevzdání projektu : </t>
  </si>
  <si>
    <t>Název podniku :</t>
  </si>
  <si>
    <t>1. Charakteristika výrobního území</t>
  </si>
  <si>
    <t>A. Výrobní podmínky</t>
  </si>
  <si>
    <t>Výrobní oblast</t>
  </si>
  <si>
    <t>Výrobní podoblast</t>
  </si>
  <si>
    <t>Nadmořská výška</t>
  </si>
  <si>
    <t>Průměrná teplota</t>
  </si>
  <si>
    <t>Roční suma srážek</t>
  </si>
  <si>
    <t>Klimatický region</t>
  </si>
  <si>
    <t>Půdní typ</t>
  </si>
  <si>
    <t>Půdní druh</t>
  </si>
  <si>
    <t>Úřední cena půdy</t>
  </si>
  <si>
    <t>Svažitost</t>
  </si>
  <si>
    <t>Skeletovitost</t>
  </si>
  <si>
    <t>Půdotvorný substrát</t>
  </si>
  <si>
    <t>Hloubka ornice</t>
  </si>
  <si>
    <t>Průměrný obsah humusu</t>
  </si>
  <si>
    <t>pH/KCl:</t>
  </si>
  <si>
    <t>Obsah živin</t>
  </si>
  <si>
    <t>Počátek jarních prací</t>
  </si>
  <si>
    <t>Počátek senoseče</t>
  </si>
  <si>
    <t xml:space="preserve">Počátek žní </t>
  </si>
  <si>
    <t>B. Infrastruktura výrobního území</t>
  </si>
  <si>
    <t xml:space="preserve">Výkupní organizace </t>
  </si>
  <si>
    <t>Zpracovatelský průmysl</t>
  </si>
  <si>
    <t>Dodavatelské organizace</t>
  </si>
  <si>
    <t>Oblasti se zvláštním režimem</t>
  </si>
  <si>
    <t>Ekologická omezení</t>
  </si>
  <si>
    <t>A. SWOT analýza - okolnosti k realizaci navrhovaného projektu</t>
  </si>
  <si>
    <t xml:space="preserve">                                 (rozbor silných a slabých stránek podniku)</t>
  </si>
  <si>
    <t>Interní prostředí</t>
  </si>
  <si>
    <t>Externí prostředí</t>
  </si>
  <si>
    <t>Silné stránky</t>
  </si>
  <si>
    <t>Slabé stránky</t>
  </si>
  <si>
    <t>Příležitosti</t>
  </si>
  <si>
    <t>Ohrožení</t>
  </si>
  <si>
    <t>B. Rozbor výsledků průzkumu trhu (v roce zpracování)</t>
  </si>
  <si>
    <t xml:space="preserve">     - vývoj nabídky, poptávky a cen</t>
  </si>
  <si>
    <t xml:space="preserve">     - analýza konkurenčních výrobců, výrobků a služeb</t>
  </si>
  <si>
    <t xml:space="preserve">       - nové technologie a stroje</t>
  </si>
  <si>
    <t xml:space="preserve">       - nové odrůdy, krmiva a chemické přípravky</t>
  </si>
  <si>
    <t xml:space="preserve">       - nové organizační a řídící systémy</t>
  </si>
  <si>
    <r>
      <t>D.</t>
    </r>
    <r>
      <rPr>
        <b/>
        <sz val="7"/>
        <rFont val="Times New Roman"/>
        <family val="1"/>
      </rPr>
      <t xml:space="preserve">      </t>
    </r>
    <r>
      <rPr>
        <b/>
        <sz val="16"/>
        <rFont val="Times New Roman"/>
        <family val="1"/>
      </rPr>
      <t>Marketingový plán</t>
    </r>
  </si>
  <si>
    <r>
      <t xml:space="preserve">     </t>
    </r>
    <r>
      <rPr>
        <b/>
        <sz val="14"/>
        <rFont val="Times New Roman"/>
        <family val="1"/>
      </rPr>
      <t>- dlouhodobé cíle</t>
    </r>
  </si>
  <si>
    <t xml:space="preserve">Výměra zemědělské půdy (celkem): </t>
  </si>
  <si>
    <t>Zastoupení v OP (%)</t>
  </si>
  <si>
    <t>Plodina</t>
  </si>
  <si>
    <t>Výměra</t>
  </si>
  <si>
    <t>X</t>
  </si>
  <si>
    <t>Komentář k osevnímu postupu :</t>
  </si>
  <si>
    <t>t</t>
  </si>
  <si>
    <t>Náklady</t>
  </si>
  <si>
    <t>Celkem</t>
  </si>
  <si>
    <t>N</t>
  </si>
  <si>
    <t>D. Plán hnojení dusíkem</t>
  </si>
  <si>
    <t>Číslo honu</t>
  </si>
  <si>
    <t>Výměra (ha)</t>
  </si>
  <si>
    <t>Pl. výnos</t>
  </si>
  <si>
    <r>
      <t>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</si>
  <si>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Zákl. normativ N</t>
  </si>
  <si>
    <r>
      <t>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</si>
  <si>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Korekce normativu</t>
  </si>
  <si>
    <r>
      <t>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) </t>
    </r>
  </si>
  <si>
    <t>na</t>
  </si>
  <si>
    <t xml:space="preserve">Skutečný normativ N </t>
  </si>
  <si>
    <r>
      <t>Dávka N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),</t>
    </r>
  </si>
  <si>
    <t>druh hnojiva, dávka hnojiva</t>
  </si>
  <si>
    <r>
      <t>(t.hon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</si>
  <si>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Náklady (Kč.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</si>
  <si>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stano-    </t>
  </si>
  <si>
    <t>viště</t>
  </si>
  <si>
    <t xml:space="preserve">org.       </t>
  </si>
  <si>
    <t>hnoj.</t>
  </si>
  <si>
    <t xml:space="preserve">předplo- </t>
  </si>
  <si>
    <t>dinu</t>
  </si>
  <si>
    <t xml:space="preserve">ostat-    </t>
  </si>
  <si>
    <t>ní</t>
  </si>
  <si>
    <t>základní</t>
  </si>
  <si>
    <t>hnojení</t>
  </si>
  <si>
    <t>přihnojení</t>
  </si>
  <si>
    <t>pracovní</t>
  </si>
  <si>
    <t>materiá-</t>
  </si>
  <si>
    <t>lové</t>
  </si>
  <si>
    <t>E. Plán hnojení fosforem</t>
  </si>
  <si>
    <t>Zákl. normativ P</t>
  </si>
  <si>
    <r>
      <t>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 na</t>
    </r>
  </si>
  <si>
    <t xml:space="preserve">Skutečný normativ P </t>
  </si>
  <si>
    <r>
      <t>Skutečný normativ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</si>
  <si>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Druh hnojiva</t>
  </si>
  <si>
    <t>Dávka hnojiva</t>
  </si>
  <si>
    <t>org. hnoj.</t>
  </si>
  <si>
    <t>zásobu P dle AZP</t>
  </si>
  <si>
    <t>materiálové</t>
  </si>
  <si>
    <t>F. Plán hnojení draslíkem</t>
  </si>
  <si>
    <t>Zákl. normativ K</t>
  </si>
  <si>
    <r>
      <t>Korekce normativu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 na</t>
    </r>
  </si>
  <si>
    <t>Skutečný normativ K</t>
  </si>
  <si>
    <r>
      <t>Skutečný normativ 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</si>
  <si>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zásobu K   dle AZP</t>
  </si>
  <si>
    <t>poměr</t>
  </si>
  <si>
    <t>K : Mg</t>
  </si>
  <si>
    <t>G. Plán hnojení hořčíkem</t>
  </si>
  <si>
    <t>Zákl. normativ Mg</t>
  </si>
  <si>
    <t>Skutečný normativ Mg</t>
  </si>
  <si>
    <r>
      <t>Skutečný normativ MgO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</si>
  <si>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Mg dodaný vápněním</t>
  </si>
  <si>
    <t>zásobu Mg dle     AZP</t>
  </si>
  <si>
    <t>poměr     K : Mg</t>
  </si>
  <si>
    <t>H. Plán vápnění</t>
  </si>
  <si>
    <t xml:space="preserve">                                                   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</si>
  <si>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(Průměrný úhrn ročních srážek ................mm)</t>
    </r>
  </si>
  <si>
    <t>pH/KCl</t>
  </si>
  <si>
    <t>Potřeba vápnění</t>
  </si>
  <si>
    <r>
      <t>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CaO)</t>
    </r>
  </si>
  <si>
    <t>Skutečné vápnění</t>
  </si>
  <si>
    <t>Termín</t>
  </si>
  <si>
    <t>aplikace</t>
  </si>
  <si>
    <r>
      <t xml:space="preserve"> (Kč.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</si>
  <si>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udržo-   </t>
  </si>
  <si>
    <t>vací</t>
  </si>
  <si>
    <t xml:space="preserve">melio-  </t>
  </si>
  <si>
    <t>rační</t>
  </si>
  <si>
    <t xml:space="preserve">celko-  </t>
  </si>
  <si>
    <t>vá</t>
  </si>
  <si>
    <t>Způsob využití produkce</t>
  </si>
  <si>
    <t>Zvolené odrůdy a jejich procentické zastoupení u dané plodiny</t>
  </si>
  <si>
    <t>Pěstební opatření</t>
  </si>
  <si>
    <t>Vstupy</t>
  </si>
  <si>
    <r>
      <t>Kč.ha</t>
    </r>
    <r>
      <rPr>
        <b/>
        <vertAlign val="superscript"/>
        <sz val="12"/>
        <rFont val="Times New Roman"/>
        <family val="1"/>
      </rPr>
      <t>-1</t>
    </r>
  </si>
  <si>
    <t>Druh nákladů</t>
  </si>
  <si>
    <r>
      <t>Kč.ha</t>
    </r>
    <r>
      <rPr>
        <b/>
        <vertAlign val="superscript"/>
        <sz val="14"/>
        <rFont val="Times New Roman"/>
        <family val="1"/>
      </rPr>
      <t>-1</t>
    </r>
  </si>
  <si>
    <t>- osivo (sadba)</t>
  </si>
  <si>
    <t>- hnojiva organická</t>
  </si>
  <si>
    <t>- hnojiva průmyslová</t>
  </si>
  <si>
    <t>- pesticidy a regulátory růstu</t>
  </si>
  <si>
    <t>- stroje a práce  (pracovní náklady)</t>
  </si>
  <si>
    <t>- ostatní materiálové náklady</t>
  </si>
  <si>
    <t xml:space="preserve">- nájem </t>
  </si>
  <si>
    <t>- pojištění</t>
  </si>
  <si>
    <t>Přímé náklady celkem</t>
  </si>
  <si>
    <r>
      <t>t.ha</t>
    </r>
    <r>
      <rPr>
        <b/>
        <vertAlign val="superscript"/>
        <sz val="14"/>
        <rFont val="Times New Roman"/>
        <family val="1"/>
      </rPr>
      <t>-1</t>
    </r>
  </si>
  <si>
    <r>
      <t>Kč.t</t>
    </r>
    <r>
      <rPr>
        <b/>
        <vertAlign val="superscript"/>
        <sz val="14"/>
        <rFont val="Times New Roman"/>
        <family val="1"/>
      </rPr>
      <t>-1</t>
    </r>
  </si>
  <si>
    <t xml:space="preserve">Příspěvek na úhradu (PNU) </t>
  </si>
  <si>
    <t>Počet pracovních hodin celkem na 1 ha</t>
  </si>
  <si>
    <r>
      <t>A.</t>
    </r>
    <r>
      <rPr>
        <b/>
        <sz val="7"/>
        <rFont val="Times New Roman"/>
        <family val="1"/>
      </rPr>
      <t xml:space="preserve">   </t>
    </r>
    <r>
      <rPr>
        <b/>
        <sz val="14"/>
        <rFont val="Times New Roman"/>
        <family val="1"/>
      </rPr>
      <t>Stručná charakteristika vybavenosti technikou v rostlinné produkci:</t>
    </r>
  </si>
  <si>
    <t xml:space="preserve">B. Stručný popis hospodářských budov (uvádět v následujícím pořadí): </t>
  </si>
  <si>
    <t xml:space="preserve">       1. Živočišná výroba</t>
  </si>
  <si>
    <t xml:space="preserve">       2. Sklady</t>
  </si>
  <si>
    <t xml:space="preserve">       3. Posklizňové linky</t>
  </si>
  <si>
    <t xml:space="preserve">       4. Garáže</t>
  </si>
  <si>
    <t xml:space="preserve">     C. Práce prováděné službami</t>
  </si>
  <si>
    <t xml:space="preserve">     D. Služby pro jiné organizace</t>
  </si>
  <si>
    <t>Plocha   (ha)</t>
  </si>
  <si>
    <r>
      <t>Výnos (t.ha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</si>
  <si>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Průměrná výrobnost osevního postupu v obilních jednotkách na ha</t>
    </r>
    <r>
      <rPr>
        <b/>
        <vertAlign val="superscript"/>
        <sz val="12"/>
        <rFont val="Times New Roman"/>
        <family val="1"/>
      </rPr>
      <t>-1</t>
    </r>
  </si>
  <si>
    <t>Komentář k provedenému výpočtu :</t>
  </si>
  <si>
    <t>Plocha (ha)</t>
  </si>
  <si>
    <t>Komentář :</t>
  </si>
  <si>
    <t>P L O D I N Y</t>
  </si>
  <si>
    <t xml:space="preserve">Náklady na pěstební opatření podle karet plodin  </t>
  </si>
  <si>
    <t>Měrná jed.</t>
  </si>
  <si>
    <t>Suma</t>
  </si>
  <si>
    <t>ha</t>
  </si>
  <si>
    <t>Osivo, sadba</t>
  </si>
  <si>
    <r>
      <t>Kč.ha</t>
    </r>
    <r>
      <rPr>
        <vertAlign val="superscript"/>
        <sz val="12"/>
        <rFont val="Times New Roman"/>
        <family val="1"/>
      </rPr>
      <t>-1</t>
    </r>
  </si>
  <si>
    <t>Organická hnojiva</t>
  </si>
  <si>
    <t>Průmyslová hnojiva</t>
  </si>
  <si>
    <t>Pesticidy a reg. růstu</t>
  </si>
  <si>
    <t>Ostatní materiál. náklady</t>
  </si>
  <si>
    <t>Stroje a pracovní náklady</t>
  </si>
  <si>
    <t>Nájem</t>
  </si>
  <si>
    <t>Pojištění</t>
  </si>
  <si>
    <t>Náklady celkem na ha</t>
  </si>
  <si>
    <t>Kč</t>
  </si>
  <si>
    <t>Náklady na plodinu celk.</t>
  </si>
  <si>
    <t>Ukazatel</t>
  </si>
  <si>
    <t>Výnos z 1ha</t>
  </si>
  <si>
    <t>Hlavního produktu</t>
  </si>
  <si>
    <r>
      <t>t.ha</t>
    </r>
    <r>
      <rPr>
        <vertAlign val="superscript"/>
        <sz val="12"/>
        <rFont val="Times New Roman"/>
        <family val="1"/>
      </rPr>
      <t>-1</t>
    </r>
  </si>
  <si>
    <t>Vedlejšího produktu</t>
  </si>
  <si>
    <r>
      <t>Kč.t</t>
    </r>
    <r>
      <rPr>
        <vertAlign val="superscript"/>
        <sz val="12"/>
        <rFont val="Times New Roman"/>
        <family val="1"/>
      </rPr>
      <t>-1</t>
    </r>
  </si>
  <si>
    <t>%</t>
  </si>
  <si>
    <t>Náklady (Kč)</t>
  </si>
  <si>
    <t>Název</t>
  </si>
  <si>
    <t>Plnění</t>
  </si>
  <si>
    <t>Poznámka</t>
  </si>
  <si>
    <t>Ekonomické parametry</t>
  </si>
  <si>
    <t>Rentabilita nákladová (%)</t>
  </si>
  <si>
    <t>Rentabilita tržeb (%)</t>
  </si>
  <si>
    <t>Sociální parametry</t>
  </si>
  <si>
    <t>Počet pracovníků k zajištění RV</t>
  </si>
  <si>
    <t>Počet pracovníků RV na 100 ha</t>
  </si>
  <si>
    <t>Fyzikální a biologické parametry</t>
  </si>
  <si>
    <t>Doplňující  parametry</t>
  </si>
  <si>
    <t>Kvalita produkce</t>
  </si>
  <si>
    <t>Komentář k úrovni rostlinné produkce:</t>
  </si>
  <si>
    <t>Stabilita (z hlediska agronomického, ekonomického, sociálního):</t>
  </si>
  <si>
    <t>Sustainabilita :</t>
  </si>
  <si>
    <t>Equitabilita :</t>
  </si>
  <si>
    <t>Autonomie :</t>
  </si>
  <si>
    <t>Komentář k charakteristikám trvalé udržitelnosti:</t>
  </si>
  <si>
    <t>P:</t>
  </si>
  <si>
    <t>K:</t>
  </si>
  <si>
    <t>Mg:</t>
  </si>
  <si>
    <t>Termín. a způsob hnojení</t>
  </si>
  <si>
    <t>Měsíc - dekáda</t>
  </si>
  <si>
    <t>Plodina:</t>
  </si>
  <si>
    <t>Výrobnost  osevního postupu v obilních jednotkách</t>
  </si>
  <si>
    <t>Jednotka</t>
  </si>
  <si>
    <t>Cena za 1t</t>
  </si>
  <si>
    <t>Ztráta (Kč)</t>
  </si>
  <si>
    <t>Parametr č.</t>
  </si>
  <si>
    <t>Předplodina:</t>
  </si>
  <si>
    <t>Komentář:</t>
  </si>
  <si>
    <r>
      <t>Bilance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</si>
  <si>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Ústav agrosystémů a bioklimatologie</t>
  </si>
  <si>
    <t xml:space="preserve">Komentář ke SWOT analýze: </t>
  </si>
  <si>
    <r>
      <t>C.</t>
    </r>
    <r>
      <rPr>
        <b/>
        <sz val="7"/>
        <rFont val="Times New Roman"/>
        <family val="1"/>
      </rPr>
      <t xml:space="preserve"> </t>
    </r>
    <r>
      <rPr>
        <b/>
        <sz val="16"/>
        <rFont val="Times New Roman"/>
        <family val="1"/>
      </rPr>
      <t>Vývojové tendence ve zvoleném oboru podnikání</t>
    </r>
  </si>
  <si>
    <t>A. Potřeba a produkce organických látek (v sušině)</t>
  </si>
  <si>
    <t>ha o.p.</t>
  </si>
  <si>
    <t>c) Roční produkce vlastních statkových hnojiv :</t>
  </si>
  <si>
    <t>Druh</t>
  </si>
  <si>
    <t xml:space="preserve">Počet </t>
  </si>
  <si>
    <t>Skutečná produkce (t)</t>
  </si>
  <si>
    <t>- od 1 DJ</t>
  </si>
  <si>
    <t>hnojiv po odečtení ztrát</t>
  </si>
  <si>
    <t>org. látek</t>
  </si>
  <si>
    <t>Chlévský hnůj</t>
  </si>
  <si>
    <t>Kejda skotu</t>
  </si>
  <si>
    <t>Kejda prasat</t>
  </si>
  <si>
    <t>Močůvka</t>
  </si>
  <si>
    <t>Statkové komposty</t>
  </si>
  <si>
    <t>Ostatní</t>
  </si>
  <si>
    <t>Produkce organických látek celkem</t>
  </si>
  <si>
    <t>Komentář k produkci organických hnojiv :</t>
  </si>
  <si>
    <t>B. Plán hnojení organickými hnojivy</t>
  </si>
  <si>
    <t>C. Odpočty účinných živin z organických hnojiv</t>
  </si>
  <si>
    <t>D. Plán hnojení dusíkem</t>
  </si>
  <si>
    <r>
      <t>Zákl. normativ N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</si>
  <si>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Skutečný normativ N 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</si>
  <si>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Zákl. normativ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
</t>
    </r>
    <r>
      <rPr>
        <sz val="12"/>
        <rFont val="Times New Roman"/>
        <family val="1"/>
      </rPr>
      <t>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</si>
  <si>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Zákl. normativ 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</si>
  <si>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 - hlavního prod.</t>
  </si>
  <si>
    <t xml:space="preserve"> - vedlejšího prod.</t>
  </si>
  <si>
    <t xml:space="preserve">Koeficient přepočtu 
na OJ </t>
  </si>
  <si>
    <t>Druh dotace</t>
  </si>
  <si>
    <t>Roční zisk rostlinné produkce (Kč)</t>
  </si>
  <si>
    <t>Podíl dotací na celkovém zisku (%)</t>
  </si>
  <si>
    <t>b) Každoroční potřeba org. látek v org. hnojivech pro:</t>
  </si>
  <si>
    <t>d) Roční potřeba organických látek v org. hnojivech</t>
  </si>
  <si>
    <t>Celkové aplikované množství org. hnojiv (t)</t>
  </si>
  <si>
    <r>
      <t>Dávka org. hnoj. 
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</si>
  <si>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Živiny v org. hnojivech 
(kg.t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</si>
  <si>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Živiny v aplik. dávce org. hnoj.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</si>
  <si>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Odpočet živin v roce aplikace org. hnoj.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</si>
  <si>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Odpočet živin v 1. následujícím roce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</si>
  <si>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</si>
  <si>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</si>
  <si>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Dávka org. hnojiv 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</si>
  <si>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Dávka sušiny org. hnojiv 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</si>
  <si>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Č. honu</t>
  </si>
  <si>
    <r>
      <t>Plán. výnos 
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</si>
  <si>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Dávka hnojiva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</si>
  <si>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Plán. výnos
(t.ha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</si>
  <si>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Odrůda:</t>
  </si>
  <si>
    <t>Roční zisk celkem (včetně dotace) (Kč)</t>
  </si>
  <si>
    <t xml:space="preserve">     - strategie dosažení cílů</t>
  </si>
  <si>
    <t>Druh 
krmiva / steliva</t>
  </si>
  <si>
    <t>a) Každoročně potřebná průměrná dávka org. látek v org. hnojivech na 1 ha o.p.</t>
  </si>
  <si>
    <t xml:space="preserve">      (Stanovení podle struktury plodin)</t>
  </si>
  <si>
    <t xml:space="preserve"> - ha</t>
  </si>
  <si>
    <t xml:space="preserve"> - DJ</t>
  </si>
  <si>
    <t xml:space="preserve"> - z 1 ha</t>
  </si>
  <si>
    <t xml:space="preserve"> a) podsev</t>
  </si>
  <si>
    <t xml:space="preserve"> b) meziplodiny</t>
  </si>
  <si>
    <t>Vý-měra (ha)</t>
  </si>
  <si>
    <t>Druh org. hnoj.</t>
  </si>
  <si>
    <t xml:space="preserve">ostat-
ní *   </t>
  </si>
  <si>
    <t>* korekce např. na N aplikovaný na zaorávanou slámu pro vyrovnání poměru C:N</t>
  </si>
  <si>
    <t>hnojivo</t>
  </si>
  <si>
    <r>
      <t>dávka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</si>
  <si>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základní hnojení</t>
  </si>
  <si>
    <t>přihnojení I</t>
  </si>
  <si>
    <t>přihnojení II</t>
  </si>
  <si>
    <r>
      <t>Rozdělení skutečného normativu do dávek 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</si>
  <si>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přihnojení 
I</t>
  </si>
  <si>
    <r>
      <t>Aplikace minerálních hnojiv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</si>
  <si>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operace</t>
  </si>
  <si>
    <t>Podíl v osevním postupu (%)</t>
  </si>
  <si>
    <t>Hodnota  produkce 
z 1 ha</t>
  </si>
  <si>
    <t>Tržby celkem na ha</t>
  </si>
  <si>
    <t>Průměr</t>
  </si>
  <si>
    <t>Poznámka:</t>
  </si>
  <si>
    <t>*</t>
  </si>
  <si>
    <t>**</t>
  </si>
  <si>
    <t>***</t>
  </si>
  <si>
    <t>Tržby na plodinu celkem</t>
  </si>
  <si>
    <t>zisk = tržby celkem na 1 ha – náklady celkem na 1 ha</t>
  </si>
  <si>
    <t>Nepřímé náklady (režie)</t>
  </si>
  <si>
    <t>Zisk na plodinu</t>
  </si>
  <si>
    <t>Příspěvek na úhradu 
na plodinu</t>
  </si>
  <si>
    <t>Tržby 
(Kč)</t>
  </si>
  <si>
    <t>Zisk 
(Kč)</t>
  </si>
  <si>
    <t>Příspěvek na úhradu 
na ha *</t>
  </si>
  <si>
    <t>Zisk na ha **</t>
  </si>
  <si>
    <t>Rentabilita nákladová ***</t>
  </si>
  <si>
    <t>Rentabilita tržeb ****</t>
  </si>
  <si>
    <t>****</t>
  </si>
  <si>
    <t>rentabilita tržeb = (zisk z 1 ha / tržby celkem na 1 ha) x 100</t>
  </si>
  <si>
    <t>rentabilita nákladová = (zisk z 1 ha / náklady celkem na 1 ha) x 100</t>
  </si>
  <si>
    <r>
      <t>Výrobnost osevního postupu (OJ.ha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</si>
  <si>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BPEJ</t>
  </si>
  <si>
    <t>Orná půda</t>
  </si>
  <si>
    <t xml:space="preserve">Mendelova univerzita v Brně </t>
  </si>
  <si>
    <t>Rostlinná produkce</t>
  </si>
  <si>
    <t>Výměra celkem</t>
  </si>
  <si>
    <t>OP</t>
  </si>
  <si>
    <t>travní porosty</t>
  </si>
  <si>
    <t>trvalé kultury</t>
  </si>
  <si>
    <t>jiné</t>
  </si>
  <si>
    <t>Živočišná produkce</t>
  </si>
  <si>
    <t>druh zvířat</t>
  </si>
  <si>
    <t>počet ks</t>
  </si>
  <si>
    <t>DJ</t>
  </si>
  <si>
    <t>produkce statkových hnojiv</t>
  </si>
  <si>
    <t>skot</t>
  </si>
  <si>
    <t>hnůj</t>
  </si>
  <si>
    <t>kejda</t>
  </si>
  <si>
    <t>močůvka</t>
  </si>
  <si>
    <t>druh činnosti</t>
  </si>
  <si>
    <t>požadavky na rostlinnou produkci</t>
  </si>
  <si>
    <t>jiná</t>
  </si>
  <si>
    <t>Ostatní činnosti</t>
  </si>
  <si>
    <t>Další druhy produkce a jejich vazba na rostlinnou produkci</t>
  </si>
  <si>
    <t xml:space="preserve"> výměra</t>
  </si>
  <si>
    <t>druh krmiva / steliva</t>
  </si>
  <si>
    <t>siláž</t>
  </si>
  <si>
    <t>seno</t>
  </si>
  <si>
    <t>slámu - pšenice</t>
  </si>
  <si>
    <t>potřeba krmiv a steliv za rok</t>
  </si>
  <si>
    <t xml:space="preserve"> množství (t)</t>
  </si>
  <si>
    <t>výnos (t/ha)</t>
  </si>
  <si>
    <t>Kultura</t>
  </si>
  <si>
    <t xml:space="preserve">Výměra orné půdy (celkem): </t>
  </si>
  <si>
    <t>2. Požadavky na rostlinnou výrobu</t>
  </si>
  <si>
    <t>Potřeba krmiv a steliv pro živočišnou výrobu</t>
  </si>
  <si>
    <t>Další požadavky</t>
  </si>
  <si>
    <t>Druh činnosti</t>
  </si>
  <si>
    <t>Požadavek na RV</t>
  </si>
  <si>
    <t>materiál</t>
  </si>
  <si>
    <t>Počet VDJ nebo kusů</t>
  </si>
  <si>
    <t>Meziplodina</t>
  </si>
  <si>
    <t>Hon č.</t>
  </si>
  <si>
    <t>Trvalé travní porosty</t>
  </si>
  <si>
    <t>Trvalé kultury</t>
  </si>
  <si>
    <t>Jiné</t>
  </si>
  <si>
    <t>louky</t>
  </si>
  <si>
    <t>pastviny</t>
  </si>
  <si>
    <t>Návrh  osevního  postupu</t>
  </si>
  <si>
    <t>Potřebná plocha (ha)</t>
  </si>
  <si>
    <t>Druh a kategorie zvířat</t>
  </si>
  <si>
    <t>Potřebné množství na rok (t)</t>
  </si>
  <si>
    <t>potřebná plocha (ha)</t>
  </si>
  <si>
    <t>potřebné množství  za rok (t)</t>
  </si>
  <si>
    <t>…</t>
  </si>
  <si>
    <t xml:space="preserve"> b) </t>
  </si>
  <si>
    <t xml:space="preserve"> a) </t>
  </si>
  <si>
    <t xml:space="preserve"> c) </t>
  </si>
  <si>
    <t>Sláma ke hnojení:</t>
  </si>
  <si>
    <t>Zelené hnojení:</t>
  </si>
  <si>
    <t xml:space="preserve"> c) vedlejší prod. plodin</t>
  </si>
  <si>
    <t>Produkce (t)</t>
  </si>
  <si>
    <t xml:space="preserve">   1) </t>
  </si>
  <si>
    <t xml:space="preserve">   2) </t>
  </si>
  <si>
    <t>Fáze BBCH</t>
  </si>
  <si>
    <r>
      <t>čas 
(h.ha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</si>
  <si>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očekávaný průměrný výnos 
(t.ha</t>
    </r>
    <r>
      <rPr>
        <b/>
        <vertAlign val="superscript"/>
        <sz val="10"/>
        <rFont val="Times New Roman"/>
        <family val="1"/>
      </rPr>
      <t>-1</t>
    </r>
    <r>
      <rPr>
        <b/>
        <sz val="10"/>
        <rFont val="Times New Roman"/>
        <family val="1"/>
      </rPr>
      <t>)</t>
    </r>
  </si>
  <si>
    <t>3. Návrh struktury rostlinné výroby</t>
  </si>
  <si>
    <t>4. Podnikatelský záměr a marketingová studie</t>
  </si>
  <si>
    <t>5. Plán hnojení</t>
  </si>
  <si>
    <t>6.  Pěstební  technologie</t>
  </si>
  <si>
    <t>7. Charakteristika vybavenosti</t>
  </si>
  <si>
    <t>Přísun organické hmoty v hnojivech</t>
  </si>
  <si>
    <r>
      <t>Působení plodiny na půdní organickou hmotu (kg C</t>
    </r>
    <r>
      <rPr>
        <b/>
        <vertAlign val="subscript"/>
        <sz val="12"/>
        <rFont val="Times New Roman"/>
        <family val="1"/>
      </rPr>
      <t>ox</t>
    </r>
    <r>
      <rPr>
        <b/>
        <sz val="12"/>
        <rFont val="Times New Roman"/>
        <family val="1"/>
      </rPr>
      <t xml:space="preserve"> 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</si>
  <si>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dávka 
(t.ha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</si>
  <si>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org. hmota 
v 1 t hnojiva 
(kg C</t>
    </r>
    <r>
      <rPr>
        <b/>
        <vertAlign val="subscript"/>
        <sz val="12"/>
        <rFont val="Times New Roman"/>
        <family val="1"/>
      </rPr>
      <t>ox</t>
    </r>
    <r>
      <rPr>
        <b/>
        <sz val="12"/>
        <rFont val="Times New Roman"/>
        <family val="1"/>
      </rPr>
      <t xml:space="preserve"> .t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</si>
  <si>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Bilance
(kg C</t>
    </r>
    <r>
      <rPr>
        <b/>
        <vertAlign val="subscript"/>
        <sz val="12"/>
        <rFont val="Times New Roman"/>
        <family val="1"/>
      </rPr>
      <t>ox</t>
    </r>
    <r>
      <rPr>
        <b/>
        <sz val="12"/>
        <rFont val="Times New Roman"/>
        <family val="1"/>
      </rPr>
      <t xml:space="preserve"> 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</si>
  <si>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org. hmota 
v aplik. dávce hnojiva
(kg C</t>
    </r>
    <r>
      <rPr>
        <b/>
        <vertAlign val="subscript"/>
        <sz val="12"/>
        <rFont val="Times New Roman"/>
        <family val="1"/>
      </rPr>
      <t>ox</t>
    </r>
    <r>
      <rPr>
        <b/>
        <sz val="12"/>
        <rFont val="Times New Roman"/>
        <family val="1"/>
      </rPr>
      <t xml:space="preserve"> 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</si>
  <si>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8. Výrobnost  osevního  postupu</t>
  </si>
  <si>
    <t>9. Roční bilance organické hmoty</t>
  </si>
  <si>
    <t>10. Roční bilance živin</t>
  </si>
  <si>
    <t>Fixace vzduš. N</t>
  </si>
  <si>
    <t>A. Bilance dusíku</t>
  </si>
  <si>
    <t>B. Bilance fosforu</t>
  </si>
  <si>
    <t>C. Bilance draslíku</t>
  </si>
  <si>
    <r>
      <t>Úhrada celkem
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</si>
  <si>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Suma (celá výměra)</t>
  </si>
  <si>
    <r>
      <t>Vážený průměr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</si>
  <si>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Hodnota indikátoru</t>
  </si>
  <si>
    <t>Provozní hodnoty</t>
  </si>
  <si>
    <t>Hranice udržitelnosti</t>
  </si>
  <si>
    <t>Bilance dusíku</t>
  </si>
  <si>
    <t>a</t>
  </si>
  <si>
    <t>Bilance fosforu</t>
  </si>
  <si>
    <t>b</t>
  </si>
  <si>
    <t>Bilance draslíku</t>
  </si>
  <si>
    <t>c</t>
  </si>
  <si>
    <t>Bilance organické hmoty</t>
  </si>
  <si>
    <t>d</t>
  </si>
  <si>
    <t>Měrná spotřeba energie</t>
  </si>
  <si>
    <t>e</t>
  </si>
  <si>
    <t>Intenzita ochrany rostlin</t>
  </si>
  <si>
    <t>f</t>
  </si>
  <si>
    <t>Eroze půdy</t>
  </si>
  <si>
    <t>Biodiverzita</t>
  </si>
  <si>
    <t>Tržby podniku</t>
  </si>
  <si>
    <t>Zisk</t>
  </si>
  <si>
    <t>Příspěvek na úhradu</t>
  </si>
  <si>
    <t>Rentabilita</t>
  </si>
  <si>
    <t>Likvidita</t>
  </si>
  <si>
    <t>Zadluženost</t>
  </si>
  <si>
    <t>Odměna za práci</t>
  </si>
  <si>
    <t>Pracovní doba</t>
  </si>
  <si>
    <t>Dovolená</t>
  </si>
  <si>
    <t>Vzdělávání</t>
  </si>
  <si>
    <t>BOZP</t>
  </si>
  <si>
    <t>Zapojení zaměstnanců</t>
  </si>
  <si>
    <t>Společenská angažovanost</t>
  </si>
  <si>
    <t xml:space="preserve"> -75 - 100</t>
  </si>
  <si>
    <t xml:space="preserve"> 0 - 50</t>
  </si>
  <si>
    <t xml:space="preserve"> -5 - 5</t>
  </si>
  <si>
    <t xml:space="preserve"> -20 - 20</t>
  </si>
  <si>
    <t>&gt; 0,6</t>
  </si>
  <si>
    <t>Pokryvnost půdy na konci října (%)</t>
  </si>
  <si>
    <t>Pokryvnost půdy během vegetace (index)</t>
  </si>
  <si>
    <t>Ekologická infrastruktura (%)</t>
  </si>
  <si>
    <t>Zastoupení obilnin (%)</t>
  </si>
  <si>
    <t>Zastoupení olejnin (%)</t>
  </si>
  <si>
    <r>
      <t>Celková spotřeba N, P, K (kg.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</si>
  <si>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Průměrné využití pracov. fondu (%)</t>
  </si>
  <si>
    <t xml:space="preserve">Počet obilních jednotek na hon </t>
  </si>
  <si>
    <r>
      <t>Produkce celkem
(t),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) </t>
    </r>
  </si>
  <si>
    <t>Ztráty skladováním 
(%)</t>
  </si>
  <si>
    <t>aplikované 
organické hnojivo</t>
  </si>
  <si>
    <t>% ztráty</t>
  </si>
  <si>
    <t>% zisku</t>
  </si>
  <si>
    <t>příspěvek na úhradu = tržby celkem z 1 ha – přímé náklady na 1 ha</t>
  </si>
  <si>
    <r>
      <t>Průměrný příspěvek na úhradu (Kč.ha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</si>
  <si>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11. A. Ekonomická bilance</t>
  </si>
  <si>
    <t>11. B. Produktivnost:</t>
  </si>
  <si>
    <t>V rámci podniku:</t>
  </si>
  <si>
    <t xml:space="preserve">Výnosy a tržby  </t>
  </si>
  <si>
    <t>Tržby celkem</t>
  </si>
  <si>
    <t>Počet obilních jednotek na ha</t>
  </si>
  <si>
    <t>Tržby rostlinné produkce (Kč)</t>
  </si>
  <si>
    <r>
      <t>Průměrné tržby z ha rs. prod. (Kč.ha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</si>
  <si>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Průměrný zisk z ha rs. prod. (Kč.ha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</si>
  <si>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Dotace do rs. prod. (Kč)</t>
  </si>
  <si>
    <t>Evidence o použití  hnojiv, statkových hnojiv, pomocných látek a upravených kalů</t>
  </si>
  <si>
    <t>podnikatel v zemědělství:</t>
  </si>
  <si>
    <t>datum narození (IČ, bylo-li přiděleno):</t>
  </si>
  <si>
    <t>vlastník lesního pozemku:</t>
  </si>
  <si>
    <t>fyzická nebo právnická osoba provozující lesní výrobu:</t>
  </si>
  <si>
    <t xml:space="preserve">            </t>
  </si>
  <si>
    <t>IČ:</t>
  </si>
  <si>
    <r>
      <t>Katastrální území</t>
    </r>
    <r>
      <rPr>
        <b/>
        <vertAlign val="superscript"/>
        <sz val="10"/>
        <rFont val="Times New Roman"/>
        <family val="1"/>
      </rPr>
      <t>1)</t>
    </r>
  </si>
  <si>
    <r>
      <t>Pozemek</t>
    </r>
    <r>
      <rPr>
        <b/>
        <vertAlign val="superscript"/>
        <sz val="10"/>
        <rFont val="Times New Roman"/>
        <family val="1"/>
      </rPr>
      <t>1)</t>
    </r>
  </si>
  <si>
    <r>
      <t xml:space="preserve">  Lesní pozemek</t>
    </r>
    <r>
      <rPr>
        <sz val="10"/>
        <rFont val="Times New Roman"/>
        <family val="1"/>
      </rPr>
      <t xml:space="preserve"> oddělení, porost, porostní skupina)</t>
    </r>
  </si>
  <si>
    <r>
      <t>Plodina</t>
    </r>
    <r>
      <rPr>
        <b/>
        <vertAlign val="superscript"/>
        <sz val="10"/>
        <rFont val="Times New Roman"/>
        <family val="1"/>
      </rPr>
      <t>2)</t>
    </r>
  </si>
  <si>
    <t>Hnojení</t>
  </si>
  <si>
    <r>
      <t xml:space="preserve">Hnojiva, statková hnojiva, upravené kaly </t>
    </r>
    <r>
      <rPr>
        <sz val="10"/>
        <rFont val="Times New Roman"/>
        <family val="1"/>
      </rPr>
      <t>(v sušině)</t>
    </r>
  </si>
  <si>
    <t>Pomocné látky, hnojiva se stopovými živinami</t>
  </si>
  <si>
    <t>číslo</t>
  </si>
  <si>
    <t>plocha</t>
  </si>
  <si>
    <t>(ha)</t>
  </si>
  <si>
    <t>druh, odrůda (užitkový směr)</t>
  </si>
  <si>
    <t>datum</t>
  </si>
  <si>
    <t xml:space="preserve">druh </t>
  </si>
  <si>
    <t>nebo název</t>
  </si>
  <si>
    <t>celkem</t>
  </si>
  <si>
    <t>(t, kg, litry)</t>
  </si>
  <si>
    <t>dávka   (t, kg, litr na 1 ha)</t>
  </si>
  <si>
    <t>přívod živin (kg/ha)</t>
  </si>
  <si>
    <t>název</t>
  </si>
  <si>
    <t>dávka (kg, litr na 1 ha)</t>
  </si>
  <si>
    <t>použití</t>
  </si>
  <si>
    <t>zapravení do půdy</t>
  </si>
  <si>
    <r>
      <t>P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O</t>
    </r>
    <r>
      <rPr>
        <vertAlign val="subscript"/>
        <sz val="9"/>
        <rFont val="Times New Roman"/>
        <family val="1"/>
      </rPr>
      <t>5</t>
    </r>
  </si>
  <si>
    <r>
      <t xml:space="preserve"> K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</si>
  <si>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t xml:space="preserve"> MgO</t>
  </si>
  <si>
    <t>CaO</t>
  </si>
  <si>
    <t>S</t>
  </si>
  <si>
    <t>1) Pokud je podnikatel v zemědělství zařazen v registru půdy podle zákona č. 252/1997 Sb., o zemědělství, uvede v rubrice katastrální území číslo čtverce mapy a v rubrice pozemek zkrácený kód půdního bloku nebo jeho dílu.</t>
  </si>
  <si>
    <t>2) U trvalých travních porostů se uvede pouze zemědělská kultura travní porost.</t>
  </si>
  <si>
    <t>Výměra oseté plochy</t>
  </si>
  <si>
    <t>Datum</t>
  </si>
  <si>
    <t>Úplný obchodní název přípravku</t>
  </si>
  <si>
    <t>Celkové množství aplikovaného přípravku</t>
  </si>
  <si>
    <t>Dávka  na jednotku</t>
  </si>
  <si>
    <t>Účel aplikace</t>
  </si>
  <si>
    <t xml:space="preserve">Ošetřovaný objekt
(druh plodiny) </t>
  </si>
  <si>
    <t>Způsob aplikace
(Tank-mix (TM), letecká aplikace (LA)...)</t>
  </si>
  <si>
    <r>
      <t>Rozsah, velikost, množství ošetřovaného objektu (v ha,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, kg, tunách)</t>
    </r>
  </si>
  <si>
    <t>Evidence používání přípravků na ochranu rostlin</t>
  </si>
  <si>
    <t>POZEMEK</t>
  </si>
  <si>
    <t>SKLAD ROSTLINNÝCH PRODUKTŮ</t>
  </si>
  <si>
    <t>SKLENÍK</t>
  </si>
  <si>
    <t>MOŘÍCÍ STANICE</t>
  </si>
  <si>
    <t>Obec</t>
  </si>
  <si>
    <t>Katastrální území</t>
  </si>
  <si>
    <t>Označení skladu</t>
  </si>
  <si>
    <t>Označení skleníku</t>
  </si>
  <si>
    <t>Označení mořící stanice</t>
  </si>
  <si>
    <t>Parcelní číslo (a) / číslo půdního bloku</t>
  </si>
  <si>
    <r>
      <t>kg N .ha</t>
    </r>
    <r>
      <rPr>
        <vertAlign val="superscript"/>
        <sz val="11"/>
        <color indexed="8"/>
        <rFont val="Calibri"/>
        <family val="2"/>
      </rPr>
      <t>-1</t>
    </r>
  </si>
  <si>
    <r>
      <t>kg P .ha</t>
    </r>
    <r>
      <rPr>
        <vertAlign val="superscript"/>
        <sz val="11"/>
        <color indexed="8"/>
        <rFont val="Calibri"/>
        <family val="2"/>
      </rPr>
      <t>-1</t>
    </r>
  </si>
  <si>
    <r>
      <t>kg K .ha</t>
    </r>
    <r>
      <rPr>
        <vertAlign val="superscript"/>
        <sz val="11"/>
        <color indexed="8"/>
        <rFont val="Calibri"/>
        <family val="2"/>
      </rPr>
      <t>-1</t>
    </r>
  </si>
  <si>
    <r>
      <t>kg C</t>
    </r>
    <r>
      <rPr>
        <vertAlign val="subscript"/>
        <sz val="11"/>
        <color indexed="8"/>
        <rFont val="Calibri"/>
        <family val="2"/>
      </rPr>
      <t>ox</t>
    </r>
    <r>
      <rPr>
        <sz val="11"/>
        <color indexed="8"/>
        <rFont val="Calibri"/>
        <family val="2"/>
      </rPr>
      <t xml:space="preserve"> .ha</t>
    </r>
    <r>
      <rPr>
        <vertAlign val="superscript"/>
        <sz val="11"/>
        <color indexed="8"/>
        <rFont val="Calibri"/>
        <family val="2"/>
      </rPr>
      <t>-1</t>
    </r>
  </si>
  <si>
    <t>12. Celkové zhodnocení rostlinné produkce</t>
  </si>
  <si>
    <t>13. Závěry</t>
  </si>
  <si>
    <t>bilance</t>
  </si>
  <si>
    <t>t/ha</t>
  </si>
  <si>
    <t xml:space="preserve">     roční produkce org. látek v org. hnojivech</t>
  </si>
  <si>
    <t>Referenční hodnota</t>
  </si>
  <si>
    <r>
      <t>Bilance organické hmoty (kg C</t>
    </r>
    <r>
      <rPr>
        <vertAlign val="subscript"/>
        <sz val="12"/>
        <rFont val="Times New Roman"/>
        <family val="1"/>
      </rPr>
      <t>ox</t>
    </r>
    <r>
      <rPr>
        <sz val="12"/>
        <rFont val="Times New Roman"/>
        <family val="1"/>
      </rPr>
      <t>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</si>
  <si>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Zákl. normativ N
(kg.t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</si>
  <si>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Zákl. normativ 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5
</t>
    </r>
    <r>
      <rPr>
        <sz val="12"/>
        <rFont val="Times New Roman"/>
        <family val="1"/>
      </rPr>
      <t>(kg.t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</si>
  <si>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Zákl. normativ 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
(kg.t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</si>
  <si>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na 
stano-
viště    </t>
  </si>
  <si>
    <t xml:space="preserve">na 
předplo-
dinu </t>
  </si>
  <si>
    <r>
      <t>Korekce normativu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</si>
  <si>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na 
organ. 
hnoj.      </t>
  </si>
  <si>
    <t>dle zásoby P dle AZP</t>
  </si>
  <si>
    <t>na 
organ. hnoj.</t>
  </si>
  <si>
    <r>
      <t>Korekce normativu 
(kg.ha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</si>
  <si>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dle zásoby K   dle AZP</t>
  </si>
  <si>
    <t>dle poměru
K:Mg</t>
  </si>
  <si>
    <t>množství</t>
  </si>
  <si>
    <r>
      <t>cena Kč.ha</t>
    </r>
    <r>
      <rPr>
        <b/>
        <vertAlign val="superscript"/>
        <sz val="12"/>
        <rFont val="Times New Roman"/>
        <family val="1"/>
      </rPr>
      <t>-1</t>
    </r>
  </si>
  <si>
    <r>
      <t>cena 
(Kč.ha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</si>
  <si>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MJ</t>
  </si>
  <si>
    <t>cena za MJ</t>
  </si>
  <si>
    <t>11. C. Dotace do rostlinné produkce</t>
  </si>
  <si>
    <t>Plodina / kultura</t>
  </si>
  <si>
    <t>Průměrná měsíční čistá mzda v RV</t>
  </si>
  <si>
    <r>
      <t>Zatížení pesticidy (kg,l.ha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</si>
  <si>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Skutečný výnos 
(t.ha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</si>
  <si>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Imisemi</t>
  </si>
  <si>
    <t>Osivem</t>
  </si>
  <si>
    <t>Mineral. organ. hmoty v půdě</t>
  </si>
  <si>
    <t>Organ. hnojením</t>
  </si>
  <si>
    <t>Minerál. hnojením</t>
  </si>
  <si>
    <t>Celková spotřeba pesticidů (kg, l) na 1 ha</t>
  </si>
  <si>
    <t>Ze zdrojů v půdě</t>
  </si>
  <si>
    <t>Sazba Kč na 1 ha</t>
  </si>
  <si>
    <t>Výsledná dotace
(Kč)</t>
  </si>
  <si>
    <r>
      <t>Potřeba 
N 
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</si>
  <si>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Potřeba
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</si>
  <si>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Potřeba
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</si>
  <si>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Vstupy 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</si>
  <si>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Vstupy 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</si>
  <si>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Vstupy N (kg.ha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</si>
  <si>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Bilance dusíku (kg.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</si>
  <si>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Bilance fosforu (kg.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</si>
  <si>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Bilance draslíku (kg.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</si>
</sst>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84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name val="Times New Roman"/>
      <family val="1"/>
    </font>
    <font>
      <vertAlign val="superscript"/>
      <sz val="9"/>
      <name val="Tahoma"/>
      <family val="2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55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0" tint="-0.24997000396251678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25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center" wrapText="1"/>
    </xf>
    <xf numFmtId="0" fontId="4" fillId="0" borderId="3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38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textRotation="90" wrapText="1"/>
    </xf>
    <xf numFmtId="0" fontId="4" fillId="0" borderId="58" xfId="0" applyFont="1" applyBorder="1" applyAlignment="1">
      <alignment horizont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39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6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" fillId="0" borderId="68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0" fontId="9" fillId="0" borderId="70" xfId="0" applyFont="1" applyBorder="1" applyAlignment="1">
      <alignment/>
    </xf>
    <xf numFmtId="0" fontId="4" fillId="0" borderId="39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9" fillId="0" borderId="35" xfId="0" applyFont="1" applyBorder="1" applyAlignment="1">
      <alignment horizontal="left" vertical="top" wrapText="1"/>
    </xf>
    <xf numFmtId="49" fontId="9" fillId="0" borderId="27" xfId="0" applyNumberFormat="1" applyFont="1" applyBorder="1" applyAlignment="1">
      <alignment horizontal="left" vertical="top" wrapText="1"/>
    </xf>
    <xf numFmtId="0" fontId="9" fillId="0" borderId="7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74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vertical="top" wrapText="1"/>
    </xf>
    <xf numFmtId="0" fontId="9" fillId="0" borderId="78" xfId="0" applyFont="1" applyBorder="1" applyAlignment="1">
      <alignment vertical="top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8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88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4" fillId="0" borderId="90" xfId="0" applyFont="1" applyBorder="1" applyAlignment="1">
      <alignment vertical="top" wrapText="1"/>
    </xf>
    <xf numFmtId="0" fontId="4" fillId="0" borderId="5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33" borderId="93" xfId="0" applyFont="1" applyFill="1" applyBorder="1" applyAlignment="1">
      <alignment/>
    </xf>
    <xf numFmtId="0" fontId="4" fillId="0" borderId="9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9" fillId="0" borderId="29" xfId="0" applyFont="1" applyBorder="1" applyAlignment="1">
      <alignment vertical="top" wrapText="1"/>
    </xf>
    <xf numFmtId="0" fontId="9" fillId="0" borderId="95" xfId="0" applyFont="1" applyBorder="1" applyAlignment="1">
      <alignment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7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103" xfId="0" applyBorder="1" applyAlignment="1">
      <alignment/>
    </xf>
    <xf numFmtId="0" fontId="4" fillId="0" borderId="19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4" fillId="0" borderId="104" xfId="0" applyFont="1" applyBorder="1" applyAlignment="1">
      <alignment horizontal="left" vertical="top" wrapText="1"/>
    </xf>
    <xf numFmtId="0" fontId="4" fillId="0" borderId="104" xfId="0" applyFont="1" applyBorder="1" applyAlignment="1">
      <alignment vertical="top" wrapText="1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18" fillId="0" borderId="26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9" fillId="0" borderId="106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104" xfId="0" applyFont="1" applyBorder="1" applyAlignment="1">
      <alignment horizontal="right" vertical="top" wrapText="1"/>
    </xf>
    <xf numFmtId="0" fontId="18" fillId="0" borderId="33" xfId="0" applyFont="1" applyBorder="1" applyAlignment="1">
      <alignment horizontal="left" vertical="top"/>
    </xf>
    <xf numFmtId="0" fontId="9" fillId="0" borderId="94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49" fontId="4" fillId="0" borderId="91" xfId="0" applyNumberFormat="1" applyFont="1" applyBorder="1" applyAlignment="1">
      <alignment horizontal="center" vertical="center" wrapText="1"/>
    </xf>
    <xf numFmtId="0" fontId="78" fillId="0" borderId="70" xfId="0" applyFont="1" applyBorder="1" applyAlignment="1">
      <alignment/>
    </xf>
    <xf numFmtId="0" fontId="4" fillId="0" borderId="107" xfId="0" applyFont="1" applyBorder="1" applyAlignment="1">
      <alignment horizontal="center" vertical="top" wrapText="1"/>
    </xf>
    <xf numFmtId="0" fontId="79" fillId="0" borderId="28" xfId="0" applyFont="1" applyBorder="1" applyAlignment="1">
      <alignment vertical="top" wrapText="1"/>
    </xf>
    <xf numFmtId="0" fontId="79" fillId="0" borderId="37" xfId="0" applyFont="1" applyBorder="1" applyAlignment="1">
      <alignment vertical="top" wrapText="1"/>
    </xf>
    <xf numFmtId="0" fontId="4" fillId="0" borderId="56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26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0" fillId="0" borderId="75" xfId="0" applyBorder="1" applyAlignment="1">
      <alignment/>
    </xf>
    <xf numFmtId="0" fontId="4" fillId="0" borderId="108" xfId="0" applyFont="1" applyBorder="1" applyAlignment="1">
      <alignment vertical="top" wrapText="1"/>
    </xf>
    <xf numFmtId="0" fontId="0" fillId="0" borderId="107" xfId="0" applyBorder="1" applyAlignment="1">
      <alignment/>
    </xf>
    <xf numFmtId="0" fontId="9" fillId="0" borderId="10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left" vertical="top"/>
    </xf>
    <xf numFmtId="0" fontId="18" fillId="0" borderId="90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20" fillId="0" borderId="4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89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2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" fillId="0" borderId="105" xfId="0" applyFont="1" applyBorder="1" applyAlignment="1">
      <alignment horizontal="center" vertical="top" wrapText="1"/>
    </xf>
    <xf numFmtId="0" fontId="1" fillId="0" borderId="99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0" fontId="1" fillId="34" borderId="18" xfId="0" applyFont="1" applyFill="1" applyBorder="1" applyAlignment="1">
      <alignment horizontal="center"/>
    </xf>
    <xf numFmtId="0" fontId="1" fillId="34" borderId="99" xfId="0" applyFont="1" applyFill="1" applyBorder="1" applyAlignment="1">
      <alignment horizontal="center"/>
    </xf>
    <xf numFmtId="0" fontId="29" fillId="0" borderId="0" xfId="47" applyProtection="1">
      <alignment/>
      <protection hidden="1"/>
    </xf>
    <xf numFmtId="0" fontId="29" fillId="0" borderId="0" xfId="47">
      <alignment/>
      <protection/>
    </xf>
    <xf numFmtId="0" fontId="29" fillId="0" borderId="0" xfId="47" applyAlignment="1">
      <alignment wrapText="1"/>
      <protection/>
    </xf>
    <xf numFmtId="0" fontId="30" fillId="0" borderId="0" xfId="47" applyFont="1" applyAlignment="1">
      <alignment wrapText="1"/>
      <protection/>
    </xf>
    <xf numFmtId="0" fontId="30" fillId="0" borderId="0" xfId="47" applyFont="1">
      <alignment/>
      <protection/>
    </xf>
    <xf numFmtId="0" fontId="29" fillId="0" borderId="26" xfId="47" applyFill="1" applyBorder="1">
      <alignment/>
      <protection/>
    </xf>
    <xf numFmtId="2" fontId="29" fillId="35" borderId="26" xfId="47" applyNumberFormat="1" applyFill="1" applyBorder="1">
      <alignment/>
      <protection/>
    </xf>
    <xf numFmtId="0" fontId="30" fillId="0" borderId="0" xfId="47" applyFont="1" applyFill="1">
      <alignment/>
      <protection/>
    </xf>
    <xf numFmtId="0" fontId="29" fillId="0" borderId="0" xfId="47" applyFill="1">
      <alignment/>
      <protection/>
    </xf>
    <xf numFmtId="0" fontId="29" fillId="0" borderId="26" xfId="47" applyBorder="1">
      <alignment/>
      <protection/>
    </xf>
    <xf numFmtId="2" fontId="29" fillId="0" borderId="26" xfId="47" applyNumberFormat="1" applyBorder="1">
      <alignment/>
      <protection/>
    </xf>
    <xf numFmtId="2" fontId="29" fillId="35" borderId="49" xfId="47" applyNumberFormat="1" applyFill="1" applyBorder="1">
      <alignment/>
      <protection/>
    </xf>
    <xf numFmtId="0" fontId="29" fillId="36" borderId="33" xfId="47" applyFill="1" applyBorder="1">
      <alignment/>
      <protection/>
    </xf>
    <xf numFmtId="0" fontId="29" fillId="36" borderId="26" xfId="47" applyFill="1" applyBorder="1">
      <alignment/>
      <protection/>
    </xf>
    <xf numFmtId="2" fontId="29" fillId="0" borderId="49" xfId="47" applyNumberFormat="1" applyFill="1" applyBorder="1">
      <alignment/>
      <protection/>
    </xf>
    <xf numFmtId="0" fontId="29" fillId="7" borderId="110" xfId="47" applyFill="1" applyBorder="1">
      <alignment/>
      <protection/>
    </xf>
    <xf numFmtId="0" fontId="9" fillId="0" borderId="65" xfId="0" applyFont="1" applyBorder="1" applyAlignment="1">
      <alignment horizontal="center" vertical="top" wrapText="1"/>
    </xf>
    <xf numFmtId="0" fontId="9" fillId="0" borderId="91" xfId="0" applyFont="1" applyBorder="1" applyAlignment="1">
      <alignment vertical="top" wrapText="1"/>
    </xf>
    <xf numFmtId="0" fontId="9" fillId="0" borderId="87" xfId="0" applyFont="1" applyBorder="1" applyAlignment="1">
      <alignment vertical="top" wrapText="1"/>
    </xf>
    <xf numFmtId="0" fontId="9" fillId="0" borderId="50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center" wrapText="1"/>
    </xf>
    <xf numFmtId="0" fontId="9" fillId="34" borderId="112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top" wrapText="1"/>
    </xf>
    <xf numFmtId="0" fontId="4" fillId="34" borderId="113" xfId="0" applyFont="1" applyFill="1" applyBorder="1" applyAlignment="1">
      <alignment horizontal="center" vertical="top" wrapText="1"/>
    </xf>
    <xf numFmtId="0" fontId="4" fillId="34" borderId="114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62" fillId="0" borderId="0" xfId="47" applyFont="1">
      <alignment/>
      <protection/>
    </xf>
    <xf numFmtId="0" fontId="62" fillId="0" borderId="0" xfId="47" applyFont="1" applyFill="1">
      <alignment/>
      <protection/>
    </xf>
    <xf numFmtId="0" fontId="9" fillId="0" borderId="0" xfId="0" applyFont="1" applyAlignment="1">
      <alignment horizontal="center" vertical="center"/>
    </xf>
    <xf numFmtId="0" fontId="80" fillId="34" borderId="37" xfId="0" applyFont="1" applyFill="1" applyBorder="1" applyAlignment="1">
      <alignment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1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center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36" fillId="0" borderId="123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0" fontId="36" fillId="0" borderId="126" xfId="0" applyFont="1" applyBorder="1" applyAlignment="1">
      <alignment horizontal="center" vertical="center" wrapText="1"/>
    </xf>
    <xf numFmtId="0" fontId="1" fillId="0" borderId="128" xfId="0" applyFont="1" applyBorder="1" applyAlignment="1">
      <alignment vertical="center" wrapText="1"/>
    </xf>
    <xf numFmtId="0" fontId="1" fillId="0" borderId="129" xfId="0" applyFont="1" applyBorder="1" applyAlignment="1">
      <alignment vertical="center" wrapText="1"/>
    </xf>
    <xf numFmtId="0" fontId="1" fillId="0" borderId="130" xfId="0" applyFont="1" applyBorder="1" applyAlignment="1">
      <alignment vertical="center" wrapText="1"/>
    </xf>
    <xf numFmtId="0" fontId="36" fillId="0" borderId="131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32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0" fillId="0" borderId="133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1" fillId="0" borderId="88" xfId="0" applyFont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0" fontId="1" fillId="0" borderId="114" xfId="0" applyFont="1" applyBorder="1" applyAlignment="1">
      <alignment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70" xfId="0" applyFont="1" applyBorder="1" applyAlignment="1">
      <alignment/>
    </xf>
    <xf numFmtId="0" fontId="4" fillId="0" borderId="90" xfId="0" applyFont="1" applyBorder="1" applyAlignment="1">
      <alignment vertical="center" wrapText="1"/>
    </xf>
    <xf numFmtId="0" fontId="1" fillId="37" borderId="16" xfId="0" applyFont="1" applyFill="1" applyBorder="1" applyAlignment="1">
      <alignment horizontal="center" vertical="top" wrapText="1"/>
    </xf>
    <xf numFmtId="0" fontId="1" fillId="37" borderId="105" xfId="0" applyFont="1" applyFill="1" applyBorder="1" applyAlignment="1">
      <alignment horizontal="center" vertical="top" wrapText="1"/>
    </xf>
    <xf numFmtId="0" fontId="6" fillId="38" borderId="78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107" xfId="0" applyFont="1" applyBorder="1" applyAlignment="1">
      <alignment vertical="top" wrapText="1"/>
    </xf>
    <xf numFmtId="0" fontId="11" fillId="0" borderId="114" xfId="0" applyFont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top" wrapText="1"/>
    </xf>
    <xf numFmtId="0" fontId="4" fillId="0" borderId="103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90" xfId="0" applyFont="1" applyBorder="1" applyAlignment="1">
      <alignment horizontal="center" vertical="top" wrapText="1"/>
    </xf>
    <xf numFmtId="0" fontId="4" fillId="0" borderId="134" xfId="0" applyFont="1" applyBorder="1" applyAlignment="1">
      <alignment horizontal="center" vertical="top" wrapText="1"/>
    </xf>
    <xf numFmtId="0" fontId="4" fillId="0" borderId="135" xfId="0" applyFont="1" applyBorder="1" applyAlignment="1">
      <alignment horizontal="center" vertical="top" wrapText="1"/>
    </xf>
    <xf numFmtId="0" fontId="4" fillId="0" borderId="136" xfId="0" applyFont="1" applyBorder="1" applyAlignment="1">
      <alignment horizontal="center" vertical="top" wrapText="1"/>
    </xf>
    <xf numFmtId="0" fontId="4" fillId="0" borderId="137" xfId="0" applyFont="1" applyBorder="1" applyAlignment="1">
      <alignment horizontal="center" vertical="top" wrapText="1"/>
    </xf>
    <xf numFmtId="0" fontId="4" fillId="0" borderId="123" xfId="0" applyFont="1" applyBorder="1" applyAlignment="1">
      <alignment horizontal="center" vertical="top" wrapText="1"/>
    </xf>
    <xf numFmtId="0" fontId="4" fillId="0" borderId="1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9" fillId="0" borderId="138" xfId="0" applyFont="1" applyBorder="1" applyAlignment="1">
      <alignment horizontal="center" vertical="top" wrapText="1"/>
    </xf>
    <xf numFmtId="0" fontId="9" fillId="0" borderId="13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0" borderId="108" xfId="0" applyFont="1" applyBorder="1" applyAlignment="1">
      <alignment vertical="top" wrapText="1"/>
    </xf>
    <xf numFmtId="0" fontId="0" fillId="0" borderId="108" xfId="0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/>
    </xf>
    <xf numFmtId="0" fontId="9" fillId="0" borderId="137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142" xfId="0" applyFont="1" applyBorder="1" applyAlignment="1">
      <alignment horizontal="center" vertical="top" wrapText="1"/>
    </xf>
    <xf numFmtId="0" fontId="4" fillId="0" borderId="1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4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44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1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145" xfId="0" applyFont="1" applyBorder="1" applyAlignment="1">
      <alignment horizontal="left" vertical="top" wrapText="1"/>
    </xf>
    <xf numFmtId="0" fontId="4" fillId="0" borderId="95" xfId="0" applyFont="1" applyBorder="1" applyAlignment="1">
      <alignment horizontal="left" vertical="top" wrapText="1"/>
    </xf>
    <xf numFmtId="0" fontId="4" fillId="0" borderId="133" xfId="0" applyFont="1" applyBorder="1" applyAlignment="1">
      <alignment horizontal="left" vertical="top" wrapText="1"/>
    </xf>
    <xf numFmtId="0" fontId="4" fillId="0" borderId="139" xfId="0" applyFont="1" applyBorder="1" applyAlignment="1">
      <alignment horizontal="left" vertical="top" wrapText="1"/>
    </xf>
    <xf numFmtId="0" fontId="4" fillId="0" borderId="108" xfId="0" applyFont="1" applyBorder="1" applyAlignment="1">
      <alignment horizontal="left" vertical="top" wrapText="1"/>
    </xf>
    <xf numFmtId="0" fontId="9" fillId="0" borderId="146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left" vertical="top" wrapText="1"/>
    </xf>
    <xf numFmtId="0" fontId="4" fillId="0" borderId="148" xfId="0" applyFont="1" applyBorder="1" applyAlignment="1">
      <alignment horizontal="left" vertical="top" wrapText="1"/>
    </xf>
    <xf numFmtId="0" fontId="4" fillId="0" borderId="104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03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9" fillId="0" borderId="15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92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4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40" xfId="0" applyBorder="1" applyAlignment="1">
      <alignment vertical="top" wrapText="1"/>
    </xf>
    <xf numFmtId="0" fontId="0" fillId="0" borderId="14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49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top" wrapText="1" indent="1"/>
    </xf>
    <xf numFmtId="0" fontId="9" fillId="0" borderId="36" xfId="0" applyFont="1" applyBorder="1" applyAlignment="1">
      <alignment horizontal="left" vertical="top" wrapText="1" indent="1"/>
    </xf>
    <xf numFmtId="0" fontId="9" fillId="0" borderId="27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left" vertical="top" wrapText="1" indent="1"/>
    </xf>
    <xf numFmtId="0" fontId="9" fillId="0" borderId="140" xfId="0" applyFont="1" applyBorder="1" applyAlignment="1">
      <alignment vertical="top" wrapText="1"/>
    </xf>
    <xf numFmtId="0" fontId="9" fillId="0" borderId="141" xfId="0" applyFont="1" applyBorder="1" applyAlignment="1">
      <alignment vertical="top" wrapText="1"/>
    </xf>
    <xf numFmtId="0" fontId="9" fillId="0" borderId="158" xfId="0" applyFont="1" applyBorder="1" applyAlignment="1">
      <alignment vertical="top" wrapText="1"/>
    </xf>
    <xf numFmtId="0" fontId="9" fillId="0" borderId="159" xfId="0" applyFont="1" applyBorder="1" applyAlignment="1">
      <alignment vertical="top" wrapText="1"/>
    </xf>
    <xf numFmtId="0" fontId="9" fillId="0" borderId="160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161" xfId="0" applyFont="1" applyBorder="1" applyAlignment="1">
      <alignment vertical="top" wrapText="1"/>
    </xf>
    <xf numFmtId="0" fontId="9" fillId="0" borderId="162" xfId="0" applyFont="1" applyBorder="1" applyAlignment="1">
      <alignment vertical="top" wrapText="1"/>
    </xf>
    <xf numFmtId="0" fontId="9" fillId="0" borderId="138" xfId="0" applyFont="1" applyBorder="1" applyAlignment="1">
      <alignment vertical="top" wrapText="1"/>
    </xf>
    <xf numFmtId="0" fontId="9" fillId="0" borderId="104" xfId="0" applyFont="1" applyBorder="1" applyAlignment="1">
      <alignment vertical="top" wrapText="1"/>
    </xf>
    <xf numFmtId="0" fontId="9" fillId="0" borderId="139" xfId="0" applyFont="1" applyBorder="1" applyAlignment="1">
      <alignment vertical="top" wrapText="1"/>
    </xf>
    <xf numFmtId="0" fontId="6" fillId="0" borderId="88" xfId="0" applyFont="1" applyBorder="1" applyAlignment="1">
      <alignment vertical="top" wrapText="1"/>
    </xf>
    <xf numFmtId="0" fontId="6" fillId="0" borderId="8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9" fillId="0" borderId="136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6" fillId="0" borderId="79" xfId="0" applyFont="1" applyBorder="1" applyAlignment="1">
      <alignment vertical="top" wrapText="1"/>
    </xf>
    <xf numFmtId="0" fontId="6" fillId="0" borderId="80" xfId="0" applyFont="1" applyBorder="1" applyAlignment="1">
      <alignment vertical="top" wrapText="1"/>
    </xf>
    <xf numFmtId="0" fontId="9" fillId="0" borderId="32" xfId="0" applyFont="1" applyBorder="1" applyAlignment="1">
      <alignment horizontal="left" vertical="top" wrapText="1" indent="1"/>
    </xf>
    <xf numFmtId="0" fontId="9" fillId="0" borderId="33" xfId="0" applyFont="1" applyBorder="1" applyAlignment="1">
      <alignment horizontal="left" vertical="top" wrapText="1" indent="1"/>
    </xf>
    <xf numFmtId="0" fontId="20" fillId="0" borderId="163" xfId="0" applyFont="1" applyBorder="1" applyAlignment="1">
      <alignment horizontal="center" vertical="center" wrapText="1"/>
    </xf>
    <xf numFmtId="0" fontId="20" fillId="0" borderId="164" xfId="0" applyFont="1" applyBorder="1" applyAlignment="1">
      <alignment horizontal="center" vertical="center" wrapText="1"/>
    </xf>
    <xf numFmtId="0" fontId="20" fillId="0" borderId="165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wrapText="1"/>
    </xf>
    <xf numFmtId="0" fontId="1" fillId="0" borderId="169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7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0" fontId="20" fillId="0" borderId="141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87" xfId="0" applyFont="1" applyBorder="1" applyAlignment="1">
      <alignment horizontal="center" vertical="top" wrapText="1"/>
    </xf>
    <xf numFmtId="0" fontId="4" fillId="0" borderId="152" xfId="0" applyFont="1" applyBorder="1" applyAlignment="1">
      <alignment horizontal="center" vertical="top" wrapText="1"/>
    </xf>
    <xf numFmtId="0" fontId="4" fillId="0" borderId="91" xfId="0" applyFont="1" applyBorder="1" applyAlignment="1">
      <alignment horizontal="center" vertical="top" wrapText="1"/>
    </xf>
    <xf numFmtId="0" fontId="9" fillId="0" borderId="131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90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47" xfId="0" applyFont="1" applyBorder="1" applyAlignment="1">
      <alignment vertical="center" wrapText="1"/>
    </xf>
    <xf numFmtId="0" fontId="9" fillId="0" borderId="111" xfId="0" applyFont="1" applyBorder="1" applyAlignment="1">
      <alignment vertical="center" wrapText="1"/>
    </xf>
    <xf numFmtId="0" fontId="4" fillId="0" borderId="151" xfId="0" applyFont="1" applyBorder="1" applyAlignment="1">
      <alignment horizontal="center" vertical="top" wrapText="1"/>
    </xf>
    <xf numFmtId="0" fontId="9" fillId="0" borderId="138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left" vertical="center" wrapText="1"/>
    </xf>
    <xf numFmtId="0" fontId="9" fillId="0" borderId="140" xfId="0" applyFont="1" applyBorder="1" applyAlignment="1">
      <alignment horizontal="left" vertical="center" wrapText="1"/>
    </xf>
    <xf numFmtId="0" fontId="9" fillId="0" borderId="14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153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36" xfId="0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top" wrapText="1"/>
    </xf>
    <xf numFmtId="0" fontId="9" fillId="0" borderId="177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9" fillId="0" borderId="17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7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4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0" xfId="0" applyFont="1" applyAlignment="1">
      <alignment/>
    </xf>
    <xf numFmtId="0" fontId="1" fillId="0" borderId="15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2" fillId="34" borderId="1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99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99" xfId="0" applyFont="1" applyBorder="1" applyAlignment="1">
      <alignment/>
    </xf>
    <xf numFmtId="0" fontId="9" fillId="0" borderId="51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14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03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05525"/>
          <c:w val="0.62275"/>
          <c:h val="0.7775"/>
        </c:manualLayout>
      </c:layout>
      <c:radarChart>
        <c:radarStyle val="marker"/>
        <c:varyColors val="0"/>
        <c:ser>
          <c:idx val="0"/>
          <c:order val="0"/>
          <c:tx>
            <c:v>Hodnocení podniku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graf!$A$3:$A$23</c:f>
              <c:strCache/>
            </c:strRef>
          </c:cat>
          <c:val>
            <c:numRef>
              <c:f>graf!$B$3:$B$23</c:f>
              <c:numCache/>
            </c:numRef>
          </c:val>
        </c:ser>
        <c:ser>
          <c:idx val="1"/>
          <c:order val="1"/>
          <c:tx>
            <c:v>Hranice udržitelnosti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graf!$R$3:$R$23</c:f>
              <c:numCache/>
            </c:numRef>
          </c:val>
        </c:ser>
        <c:axId val="40504082"/>
        <c:axId val="28992419"/>
      </c:radarChart>
      <c:catAx>
        <c:axId val="40504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 val="autoZero"/>
        <c:auto val="0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5"/>
          <c:y val="0.9405"/>
          <c:w val="0.39475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45</xdr:row>
      <xdr:rowOff>28575</xdr:rowOff>
    </xdr:from>
    <xdr:ext cx="5534025" cy="1314450"/>
    <xdr:sp fLocksText="0">
      <xdr:nvSpPr>
        <xdr:cNvPr id="1" name="Text Box 2"/>
        <xdr:cNvSpPr txBox="1">
          <a:spLocks noChangeArrowheads="1"/>
        </xdr:cNvSpPr>
      </xdr:nvSpPr>
      <xdr:spPr>
        <a:xfrm>
          <a:off x="28575" y="9896475"/>
          <a:ext cx="5534025" cy="1314450"/>
        </a:xfrm>
        <a:prstGeom prst="rect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47625</xdr:rowOff>
    </xdr:from>
    <xdr:to>
      <xdr:col>5</xdr:col>
      <xdr:colOff>123825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4775" y="7639050"/>
          <a:ext cx="4314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47625</xdr:colOff>
      <xdr:row>38</xdr:row>
      <xdr:rowOff>66675</xdr:rowOff>
    </xdr:from>
    <xdr:ext cx="5591175" cy="1666875"/>
    <xdr:sp fLocksText="0">
      <xdr:nvSpPr>
        <xdr:cNvPr id="2" name="Text Box 2"/>
        <xdr:cNvSpPr txBox="1">
          <a:spLocks noChangeArrowheads="1"/>
        </xdr:cNvSpPr>
      </xdr:nvSpPr>
      <xdr:spPr>
        <a:xfrm>
          <a:off x="47625" y="8963025"/>
          <a:ext cx="5591175" cy="1666875"/>
        </a:xfrm>
        <a:prstGeom prst="rect">
          <a:avLst/>
        </a:prstGeom>
        <a:solidFill>
          <a:srgbClr val="FFFFFF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36</xdr:row>
      <xdr:rowOff>104775</xdr:rowOff>
    </xdr:from>
    <xdr:ext cx="5038725" cy="1333500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8201025"/>
          <a:ext cx="5038725" cy="1333500"/>
        </a:xfrm>
        <a:prstGeom prst="rect">
          <a:avLst/>
        </a:prstGeom>
        <a:solidFill>
          <a:srgbClr val="FFFFFF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21</xdr:row>
      <xdr:rowOff>47625</xdr:rowOff>
    </xdr:from>
    <xdr:ext cx="6057900" cy="2390775"/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5991225"/>
          <a:ext cx="6057900" cy="2390775"/>
        </a:xfrm>
        <a:prstGeom prst="rect">
          <a:avLst/>
        </a:prstGeom>
        <a:solidFill>
          <a:srgbClr val="FFFFFF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81</xdr:row>
      <xdr:rowOff>66675</xdr:rowOff>
    </xdr:from>
    <xdr:ext cx="6800850" cy="2695575"/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16811625"/>
          <a:ext cx="6800850" cy="2695575"/>
        </a:xfrm>
        <a:prstGeom prst="rect">
          <a:avLst/>
        </a:prstGeom>
        <a:solidFill>
          <a:srgbClr val="FFFFFF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38100</xdr:rowOff>
    </xdr:from>
    <xdr:to>
      <xdr:col>4</xdr:col>
      <xdr:colOff>752475</xdr:colOff>
      <xdr:row>30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4505325"/>
          <a:ext cx="46482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37</xdr:row>
      <xdr:rowOff>38100</xdr:rowOff>
    </xdr:from>
    <xdr:ext cx="5600700" cy="2333625"/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8610600"/>
          <a:ext cx="5600700" cy="2333625"/>
        </a:xfrm>
        <a:prstGeom prst="rect">
          <a:avLst/>
        </a:prstGeom>
        <a:solidFill>
          <a:srgbClr val="FFFFFF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180975</xdr:rowOff>
    </xdr:from>
    <xdr:to>
      <xdr:col>18</xdr:col>
      <xdr:colOff>0</xdr:colOff>
      <xdr:row>33</xdr:row>
      <xdr:rowOff>9525</xdr:rowOff>
    </xdr:to>
    <xdr:graphicFrame>
      <xdr:nvGraphicFramePr>
        <xdr:cNvPr id="1" name="Graf 1"/>
        <xdr:cNvGraphicFramePr/>
      </xdr:nvGraphicFramePr>
      <xdr:xfrm>
        <a:off x="4048125" y="180975"/>
        <a:ext cx="8267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27.8515625" style="152" customWidth="1"/>
    <col min="2" max="2" width="36.140625" style="152" customWidth="1"/>
    <col min="3" max="16384" width="9.140625" style="152" customWidth="1"/>
  </cols>
  <sheetData>
    <row r="1" ht="20.25">
      <c r="A1" s="1"/>
    </row>
    <row r="2" spans="1:4" ht="20.25">
      <c r="A2" s="419" t="s">
        <v>226</v>
      </c>
      <c r="B2" s="419"/>
      <c r="C2" s="419"/>
      <c r="D2" s="419"/>
    </row>
    <row r="3" spans="1:4" ht="20.25">
      <c r="A3" s="418" t="s">
        <v>0</v>
      </c>
      <c r="B3" s="418"/>
      <c r="C3" s="418"/>
      <c r="D3" s="418"/>
    </row>
    <row r="4" spans="1:4" ht="20.25">
      <c r="A4" s="418" t="s">
        <v>324</v>
      </c>
      <c r="B4" s="418"/>
      <c r="C4" s="418"/>
      <c r="D4" s="418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2.75">
      <c r="A10" s="3"/>
    </row>
    <row r="11" spans="1:4" ht="12.75">
      <c r="A11" s="418" t="s">
        <v>1</v>
      </c>
      <c r="B11" s="418"/>
      <c r="C11" s="418"/>
      <c r="D11" s="418"/>
    </row>
    <row r="12" spans="1:4" ht="20.25" customHeight="1">
      <c r="A12" s="418"/>
      <c r="B12" s="418"/>
      <c r="C12" s="418"/>
      <c r="D12" s="418"/>
    </row>
    <row r="13" ht="12.75">
      <c r="A13" s="3"/>
    </row>
    <row r="14" spans="1:4" ht="30">
      <c r="A14" s="417" t="s">
        <v>2</v>
      </c>
      <c r="B14" s="417"/>
      <c r="C14" s="417"/>
      <c r="D14" s="417"/>
    </row>
    <row r="15" ht="80.25" customHeight="1">
      <c r="A15" s="4"/>
    </row>
    <row r="16" spans="1:4" ht="18.75">
      <c r="A16" s="416" t="s">
        <v>3</v>
      </c>
      <c r="B16" s="416"/>
      <c r="C16" s="416"/>
      <c r="D16" s="416"/>
    </row>
    <row r="17" ht="54.75" customHeight="1">
      <c r="A17" s="3"/>
    </row>
    <row r="18" spans="1:2" ht="15.75">
      <c r="A18" s="21" t="s">
        <v>4</v>
      </c>
      <c r="B18" s="211"/>
    </row>
    <row r="19" spans="1:2" ht="15.75">
      <c r="A19" s="21" t="s">
        <v>5</v>
      </c>
      <c r="B19" s="42"/>
    </row>
    <row r="20" spans="1:2" ht="15.75">
      <c r="A20" s="21" t="s">
        <v>6</v>
      </c>
      <c r="B20" s="42"/>
    </row>
    <row r="21" spans="1:2" ht="15.75">
      <c r="A21" s="21" t="s">
        <v>7</v>
      </c>
      <c r="B21" s="42"/>
    </row>
    <row r="22" spans="1:2" ht="15.75">
      <c r="A22" s="21" t="s">
        <v>8</v>
      </c>
      <c r="B22" s="42"/>
    </row>
    <row r="23" spans="1:2" ht="15.75">
      <c r="A23" s="21" t="s">
        <v>9</v>
      </c>
      <c r="B23" s="42"/>
    </row>
    <row r="24" spans="1:2" ht="15.75">
      <c r="A24" s="21" t="s">
        <v>10</v>
      </c>
      <c r="B24" s="42"/>
    </row>
    <row r="25" spans="1:2" ht="15.75">
      <c r="A25" s="21" t="s">
        <v>11</v>
      </c>
      <c r="B25" s="42"/>
    </row>
  </sheetData>
  <sheetProtection/>
  <mergeCells count="6">
    <mergeCell ref="A16:D16"/>
    <mergeCell ref="A14:D14"/>
    <mergeCell ref="A11:D12"/>
    <mergeCell ref="A2:D2"/>
    <mergeCell ref="A3:D3"/>
    <mergeCell ref="A4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4.140625" style="0" customWidth="1"/>
    <col min="2" max="2" width="25.28125" style="0" customWidth="1"/>
    <col min="3" max="3" width="14.421875" style="0" customWidth="1"/>
    <col min="4" max="4" width="21.7109375" style="0" customWidth="1"/>
  </cols>
  <sheetData>
    <row r="1" ht="18.75">
      <c r="A1" s="12" t="s">
        <v>65</v>
      </c>
    </row>
    <row r="2" ht="19.5" thickBot="1">
      <c r="A2" s="12"/>
    </row>
    <row r="3" spans="1:14" ht="47.25">
      <c r="A3" s="532" t="s">
        <v>66</v>
      </c>
      <c r="B3" s="532" t="s">
        <v>57</v>
      </c>
      <c r="C3" s="532" t="s">
        <v>67</v>
      </c>
      <c r="D3" s="20" t="s">
        <v>68</v>
      </c>
      <c r="E3" s="20" t="s">
        <v>70</v>
      </c>
      <c r="F3" s="526" t="s">
        <v>72</v>
      </c>
      <c r="G3" s="535"/>
      <c r="H3" s="535"/>
      <c r="I3" s="527"/>
      <c r="J3" s="20" t="s">
        <v>75</v>
      </c>
      <c r="K3" s="526" t="s">
        <v>76</v>
      </c>
      <c r="L3" s="527"/>
      <c r="M3" s="526" t="s">
        <v>79</v>
      </c>
      <c r="N3" s="527"/>
    </row>
    <row r="4" spans="1:14" ht="31.5" customHeight="1">
      <c r="A4" s="533"/>
      <c r="B4" s="533"/>
      <c r="C4" s="533"/>
      <c r="D4" s="18" t="s">
        <v>69</v>
      </c>
      <c r="E4" s="18" t="s">
        <v>71</v>
      </c>
      <c r="F4" s="528" t="s">
        <v>73</v>
      </c>
      <c r="G4" s="536"/>
      <c r="H4" s="536"/>
      <c r="I4" s="529"/>
      <c r="J4" s="18" t="s">
        <v>71</v>
      </c>
      <c r="K4" s="528" t="s">
        <v>77</v>
      </c>
      <c r="L4" s="529"/>
      <c r="M4" s="528"/>
      <c r="N4" s="529"/>
    </row>
    <row r="5" spans="1:14" ht="18.75" customHeight="1" thickBot="1">
      <c r="A5" s="534"/>
      <c r="B5" s="534"/>
      <c r="C5" s="534"/>
      <c r="D5" s="27"/>
      <c r="E5" s="27"/>
      <c r="F5" s="530" t="s">
        <v>74</v>
      </c>
      <c r="G5" s="537"/>
      <c r="H5" s="537"/>
      <c r="I5" s="531"/>
      <c r="J5" s="27"/>
      <c r="K5" s="530" t="s">
        <v>78</v>
      </c>
      <c r="L5" s="531"/>
      <c r="M5" s="530"/>
      <c r="N5" s="531"/>
    </row>
    <row r="6" spans="1:14" ht="15.75">
      <c r="A6" s="532"/>
      <c r="B6" s="532"/>
      <c r="C6" s="532"/>
      <c r="D6" s="532"/>
      <c r="E6" s="532"/>
      <c r="F6" s="20" t="s">
        <v>80</v>
      </c>
      <c r="G6" s="20" t="s">
        <v>82</v>
      </c>
      <c r="H6" s="20" t="s">
        <v>84</v>
      </c>
      <c r="I6" s="20" t="s">
        <v>86</v>
      </c>
      <c r="J6" s="532"/>
      <c r="K6" s="20" t="s">
        <v>88</v>
      </c>
      <c r="L6" s="532" t="s">
        <v>90</v>
      </c>
      <c r="M6" s="532" t="s">
        <v>91</v>
      </c>
      <c r="N6" s="20" t="s">
        <v>92</v>
      </c>
    </row>
    <row r="7" spans="1:14" ht="16.5" thickBot="1">
      <c r="A7" s="538"/>
      <c r="B7" s="538"/>
      <c r="C7" s="538"/>
      <c r="D7" s="538"/>
      <c r="E7" s="538"/>
      <c r="F7" s="29" t="s">
        <v>81</v>
      </c>
      <c r="G7" s="29" t="s">
        <v>83</v>
      </c>
      <c r="H7" s="29" t="s">
        <v>85</v>
      </c>
      <c r="I7" s="29" t="s">
        <v>87</v>
      </c>
      <c r="J7" s="538"/>
      <c r="K7" s="29" t="s">
        <v>89</v>
      </c>
      <c r="L7" s="538"/>
      <c r="M7" s="538"/>
      <c r="N7" s="29" t="s">
        <v>93</v>
      </c>
    </row>
    <row r="8" spans="1:14" ht="21.75" thickBot="1" thickTop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1" thickBot="1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1" thickBo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1" thickBo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1" thickBot="1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1" thickBot="1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1" thickBot="1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1" thickBot="1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1" thickBot="1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1" thickBot="1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1" thickBot="1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1" thickBot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1" thickBot="1">
      <c r="A20" s="25"/>
      <c r="B20" s="23"/>
      <c r="C20" s="4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1" thickBot="1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4" ht="18.75">
      <c r="A24" s="12" t="s">
        <v>94</v>
      </c>
    </row>
    <row r="25" ht="19.5" thickBot="1">
      <c r="A25" s="12"/>
    </row>
    <row r="26" spans="1:13" ht="49.5" customHeight="1">
      <c r="A26" s="532" t="s">
        <v>66</v>
      </c>
      <c r="B26" s="532" t="s">
        <v>57</v>
      </c>
      <c r="C26" s="532" t="s">
        <v>67</v>
      </c>
      <c r="D26" s="20" t="s">
        <v>68</v>
      </c>
      <c r="E26" s="20" t="s">
        <v>95</v>
      </c>
      <c r="F26" s="526" t="s">
        <v>72</v>
      </c>
      <c r="G26" s="527"/>
      <c r="H26" s="20" t="s">
        <v>97</v>
      </c>
      <c r="I26" s="532" t="s">
        <v>98</v>
      </c>
      <c r="J26" s="532" t="s">
        <v>99</v>
      </c>
      <c r="K26" s="20" t="s">
        <v>100</v>
      </c>
      <c r="L26" s="526" t="s">
        <v>79</v>
      </c>
      <c r="M26" s="527"/>
    </row>
    <row r="27" spans="1:13" ht="19.5" thickBot="1">
      <c r="A27" s="533"/>
      <c r="B27" s="533"/>
      <c r="C27" s="533"/>
      <c r="D27" s="18" t="s">
        <v>69</v>
      </c>
      <c r="E27" s="18" t="s">
        <v>71</v>
      </c>
      <c r="F27" s="530" t="s">
        <v>96</v>
      </c>
      <c r="G27" s="531"/>
      <c r="H27" s="18" t="s">
        <v>71</v>
      </c>
      <c r="I27" s="533"/>
      <c r="J27" s="533"/>
      <c r="K27" s="18" t="s">
        <v>78</v>
      </c>
      <c r="L27" s="530"/>
      <c r="M27" s="531"/>
    </row>
    <row r="28" spans="1:13" ht="32.25" thickBot="1">
      <c r="A28" s="16"/>
      <c r="B28" s="29"/>
      <c r="C28" s="29"/>
      <c r="D28" s="29"/>
      <c r="E28" s="29"/>
      <c r="F28" s="32" t="s">
        <v>101</v>
      </c>
      <c r="G28" s="32" t="s">
        <v>102</v>
      </c>
      <c r="H28" s="29"/>
      <c r="I28" s="29"/>
      <c r="J28" s="29"/>
      <c r="K28" s="29"/>
      <c r="L28" s="32" t="s">
        <v>91</v>
      </c>
      <c r="M28" s="32" t="s">
        <v>103</v>
      </c>
    </row>
    <row r="29" spans="1:13" ht="21.75" thickBot="1" thickTop="1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21" thickBot="1">
      <c r="A30" s="2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1" thickBot="1">
      <c r="A31" s="2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1" thickBot="1">
      <c r="A32" s="2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1" thickBot="1">
      <c r="A33" s="2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1" thickBo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21" thickBot="1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21" thickBot="1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21" thickBot="1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21" thickBot="1">
      <c r="A38" s="2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21" thickBo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21" thickBot="1">
      <c r="A40" s="2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21" thickBot="1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21" thickBot="1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21" thickBot="1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21" thickBot="1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ht="12.75">
      <c r="A45" s="8"/>
    </row>
    <row r="46" ht="18.75">
      <c r="A46" s="12"/>
    </row>
    <row r="47" ht="18.75">
      <c r="A47" s="12"/>
    </row>
    <row r="48" ht="18.75">
      <c r="A48" s="12" t="s">
        <v>104</v>
      </c>
    </row>
    <row r="49" ht="13.5" thickBot="1">
      <c r="A49" s="8"/>
    </row>
    <row r="50" spans="1:14" ht="49.5" customHeight="1">
      <c r="A50" s="532" t="s">
        <v>66</v>
      </c>
      <c r="B50" s="532" t="s">
        <v>57</v>
      </c>
      <c r="C50" s="532" t="s">
        <v>67</v>
      </c>
      <c r="D50" s="19" t="s">
        <v>68</v>
      </c>
      <c r="E50" s="28" t="s">
        <v>105</v>
      </c>
      <c r="F50" s="526" t="s">
        <v>106</v>
      </c>
      <c r="G50" s="535"/>
      <c r="H50" s="527"/>
      <c r="I50" s="28" t="s">
        <v>107</v>
      </c>
      <c r="J50" s="532" t="s">
        <v>108</v>
      </c>
      <c r="K50" s="532" t="s">
        <v>99</v>
      </c>
      <c r="L50" s="19" t="s">
        <v>100</v>
      </c>
      <c r="M50" s="526" t="s">
        <v>79</v>
      </c>
      <c r="N50" s="527"/>
    </row>
    <row r="51" spans="1:14" ht="19.5" thickBot="1">
      <c r="A51" s="533"/>
      <c r="B51" s="533"/>
      <c r="C51" s="533"/>
      <c r="D51" s="17" t="s">
        <v>69</v>
      </c>
      <c r="E51" s="26" t="s">
        <v>71</v>
      </c>
      <c r="F51" s="530"/>
      <c r="G51" s="537"/>
      <c r="H51" s="531"/>
      <c r="I51" s="26" t="s">
        <v>71</v>
      </c>
      <c r="J51" s="533"/>
      <c r="K51" s="533"/>
      <c r="L51" s="17" t="s">
        <v>78</v>
      </c>
      <c r="M51" s="530"/>
      <c r="N51" s="531"/>
    </row>
    <row r="52" spans="1:14" ht="15.75">
      <c r="A52" s="533"/>
      <c r="B52" s="533"/>
      <c r="C52" s="533"/>
      <c r="D52" s="533"/>
      <c r="E52" s="533"/>
      <c r="F52" s="532" t="s">
        <v>101</v>
      </c>
      <c r="G52" s="532" t="s">
        <v>109</v>
      </c>
      <c r="H52" s="17" t="s">
        <v>110</v>
      </c>
      <c r="I52" s="533"/>
      <c r="J52" s="533"/>
      <c r="K52" s="533"/>
      <c r="L52" s="533"/>
      <c r="M52" s="532" t="s">
        <v>91</v>
      </c>
      <c r="N52" s="532" t="s">
        <v>103</v>
      </c>
    </row>
    <row r="53" spans="1:14" ht="16.5" thickBot="1">
      <c r="A53" s="538"/>
      <c r="B53" s="538"/>
      <c r="C53" s="538"/>
      <c r="D53" s="538"/>
      <c r="E53" s="538"/>
      <c r="F53" s="538"/>
      <c r="G53" s="538"/>
      <c r="H53" s="16" t="s">
        <v>111</v>
      </c>
      <c r="I53" s="538"/>
      <c r="J53" s="538"/>
      <c r="K53" s="538"/>
      <c r="L53" s="538"/>
      <c r="M53" s="538"/>
      <c r="N53" s="538"/>
    </row>
    <row r="54" spans="1:14" ht="21.75" thickBot="1" thickTop="1">
      <c r="A54" s="22"/>
      <c r="B54" s="23"/>
      <c r="C54" s="24"/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4"/>
    </row>
    <row r="55" spans="1:14" ht="21" thickBot="1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21" thickBot="1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21" thickBot="1">
      <c r="A57" s="25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21" thickBot="1">
      <c r="A58" s="2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21" thickBot="1">
      <c r="A59" s="25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21" thickBot="1">
      <c r="A60" s="2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21" thickBot="1">
      <c r="A61" s="25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21" thickBot="1">
      <c r="A62" s="25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21" thickBot="1">
      <c r="A63" s="25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21" thickBot="1">
      <c r="A64" s="25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21" thickBot="1">
      <c r="A65" s="2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21" thickBot="1">
      <c r="A66" s="25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21" thickBot="1">
      <c r="A67" s="2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21" thickBot="1">
      <c r="A68" s="2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ht="12.75">
      <c r="A69" s="8"/>
    </row>
    <row r="70" ht="18.75">
      <c r="A70" s="12"/>
    </row>
    <row r="71" ht="18.75">
      <c r="A71" s="12"/>
    </row>
    <row r="72" ht="18.75">
      <c r="A72" s="12"/>
    </row>
    <row r="73" ht="18.75">
      <c r="A73" s="12" t="s">
        <v>112</v>
      </c>
    </row>
    <row r="74" ht="12.75">
      <c r="A74" s="8"/>
    </row>
    <row r="75" ht="13.5" thickBot="1">
      <c r="A75" s="8"/>
    </row>
    <row r="76" spans="1:14" ht="47.25">
      <c r="A76" s="532" t="s">
        <v>66</v>
      </c>
      <c r="B76" s="532" t="s">
        <v>57</v>
      </c>
      <c r="C76" s="532" t="s">
        <v>67</v>
      </c>
      <c r="D76" s="28" t="s">
        <v>68</v>
      </c>
      <c r="E76" s="30" t="s">
        <v>113</v>
      </c>
      <c r="F76" s="526" t="s">
        <v>106</v>
      </c>
      <c r="G76" s="535"/>
      <c r="H76" s="527"/>
      <c r="I76" s="28" t="s">
        <v>114</v>
      </c>
      <c r="J76" s="532" t="s">
        <v>115</v>
      </c>
      <c r="K76" s="532" t="s">
        <v>99</v>
      </c>
      <c r="L76" s="30" t="s">
        <v>100</v>
      </c>
      <c r="M76" s="526" t="s">
        <v>79</v>
      </c>
      <c r="N76" s="527"/>
    </row>
    <row r="77" spans="1:14" ht="19.5" thickBot="1">
      <c r="A77" s="533"/>
      <c r="B77" s="533"/>
      <c r="C77" s="533"/>
      <c r="D77" s="26" t="s">
        <v>69</v>
      </c>
      <c r="E77" s="31" t="s">
        <v>71</v>
      </c>
      <c r="F77" s="530"/>
      <c r="G77" s="537"/>
      <c r="H77" s="531"/>
      <c r="I77" s="26" t="s">
        <v>71</v>
      </c>
      <c r="J77" s="533"/>
      <c r="K77" s="533"/>
      <c r="L77" s="31" t="s">
        <v>78</v>
      </c>
      <c r="M77" s="530"/>
      <c r="N77" s="531"/>
    </row>
    <row r="78" spans="1:14" ht="48" thickBot="1">
      <c r="A78" s="31"/>
      <c r="B78" s="17"/>
      <c r="C78" s="26"/>
      <c r="D78" s="17"/>
      <c r="E78" s="26"/>
      <c r="F78" s="17" t="s">
        <v>116</v>
      </c>
      <c r="G78" s="26" t="s">
        <v>117</v>
      </c>
      <c r="H78" s="17" t="s">
        <v>118</v>
      </c>
      <c r="I78" s="26"/>
      <c r="J78" s="17"/>
      <c r="K78" s="26"/>
      <c r="L78" s="17"/>
      <c r="M78" s="18" t="s">
        <v>91</v>
      </c>
      <c r="N78" s="18" t="s">
        <v>103</v>
      </c>
    </row>
    <row r="79" spans="1:14" ht="21.75" thickBot="1" thickTop="1">
      <c r="A79" s="22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21" thickBot="1">
      <c r="A80" s="2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21" thickBot="1">
      <c r="A81" s="25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21" thickBot="1">
      <c r="A82" s="25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21" thickBot="1">
      <c r="A83" s="25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21" thickBot="1">
      <c r="A84" s="2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21" thickBot="1">
      <c r="A85" s="25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21" thickBot="1">
      <c r="A86" s="25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21" thickBot="1">
      <c r="A87" s="2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21" thickBot="1">
      <c r="A88" s="25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1" thickBot="1">
      <c r="A89" s="25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1" thickBot="1">
      <c r="A90" s="25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21" thickBot="1">
      <c r="A91" s="2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21" thickBot="1">
      <c r="A92" s="25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21" thickBot="1">
      <c r="A93" s="25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8" ht="18.75">
      <c r="A98" s="12" t="s">
        <v>119</v>
      </c>
    </row>
    <row r="99" ht="18.75">
      <c r="A99" s="12" t="s">
        <v>120</v>
      </c>
    </row>
    <row r="100" ht="19.5" thickBot="1">
      <c r="A100" s="12" t="s">
        <v>121</v>
      </c>
    </row>
    <row r="101" spans="1:15" ht="31.5">
      <c r="A101" s="532" t="s">
        <v>66</v>
      </c>
      <c r="B101" s="532" t="s">
        <v>57</v>
      </c>
      <c r="C101" s="532" t="s">
        <v>67</v>
      </c>
      <c r="D101" s="532" t="s">
        <v>122</v>
      </c>
      <c r="E101" s="526" t="s">
        <v>123</v>
      </c>
      <c r="F101" s="535"/>
      <c r="G101" s="527"/>
      <c r="H101" s="526" t="s">
        <v>125</v>
      </c>
      <c r="I101" s="535"/>
      <c r="J101" s="527"/>
      <c r="K101" s="532" t="s">
        <v>99</v>
      </c>
      <c r="L101" s="30" t="s">
        <v>100</v>
      </c>
      <c r="M101" s="30" t="s">
        <v>126</v>
      </c>
      <c r="N101" s="526" t="s">
        <v>62</v>
      </c>
      <c r="O101" s="527"/>
    </row>
    <row r="102" spans="1:15" ht="18.75" customHeight="1">
      <c r="A102" s="533"/>
      <c r="B102" s="533"/>
      <c r="C102" s="533"/>
      <c r="D102" s="533"/>
      <c r="E102" s="528" t="s">
        <v>124</v>
      </c>
      <c r="F102" s="539"/>
      <c r="G102" s="529"/>
      <c r="H102" s="528" t="s">
        <v>124</v>
      </c>
      <c r="I102" s="539"/>
      <c r="J102" s="529"/>
      <c r="K102" s="533"/>
      <c r="L102" s="31" t="s">
        <v>78</v>
      </c>
      <c r="M102" s="31" t="s">
        <v>127</v>
      </c>
      <c r="N102" s="528" t="s">
        <v>128</v>
      </c>
      <c r="O102" s="529"/>
    </row>
    <row r="103" spans="1:15" ht="16.5" thickBot="1">
      <c r="A103" s="533"/>
      <c r="B103" s="533"/>
      <c r="C103" s="533"/>
      <c r="D103" s="533"/>
      <c r="E103" s="540"/>
      <c r="F103" s="541"/>
      <c r="G103" s="542"/>
      <c r="H103" s="530"/>
      <c r="I103" s="537"/>
      <c r="J103" s="531"/>
      <c r="K103" s="533"/>
      <c r="L103" s="33"/>
      <c r="M103" s="33"/>
      <c r="N103" s="530"/>
      <c r="O103" s="531"/>
    </row>
    <row r="104" spans="1:15" ht="15.75">
      <c r="A104" s="543"/>
      <c r="B104" s="543"/>
      <c r="C104" s="543"/>
      <c r="D104" s="543"/>
      <c r="E104" s="31" t="s">
        <v>129</v>
      </c>
      <c r="F104" s="31" t="s">
        <v>131</v>
      </c>
      <c r="G104" s="31" t="s">
        <v>133</v>
      </c>
      <c r="H104" s="31" t="s">
        <v>129</v>
      </c>
      <c r="I104" s="31" t="s">
        <v>131</v>
      </c>
      <c r="J104" s="31" t="s">
        <v>133</v>
      </c>
      <c r="K104" s="543"/>
      <c r="L104" s="543"/>
      <c r="M104" s="543"/>
      <c r="N104" s="532" t="s">
        <v>91</v>
      </c>
      <c r="O104" s="532" t="s">
        <v>103</v>
      </c>
    </row>
    <row r="105" spans="1:15" ht="16.5" thickBot="1">
      <c r="A105" s="544"/>
      <c r="B105" s="544"/>
      <c r="C105" s="544"/>
      <c r="D105" s="544"/>
      <c r="E105" s="34" t="s">
        <v>130</v>
      </c>
      <c r="F105" s="34" t="s">
        <v>132</v>
      </c>
      <c r="G105" s="34" t="s">
        <v>134</v>
      </c>
      <c r="H105" s="34" t="s">
        <v>130</v>
      </c>
      <c r="I105" s="34" t="s">
        <v>132</v>
      </c>
      <c r="J105" s="34" t="s">
        <v>134</v>
      </c>
      <c r="K105" s="544"/>
      <c r="L105" s="544"/>
      <c r="M105" s="544"/>
      <c r="N105" s="538"/>
      <c r="O105" s="538"/>
    </row>
    <row r="106" spans="1:15" ht="21.75" thickBot="1" thickTop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21" thickBot="1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21" thickBot="1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21" thickBot="1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21" thickBo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21" thickBo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21" thickBo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21" thickBot="1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21" thickBot="1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21" thickBo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21" thickBot="1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21" thickBot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21" thickBot="1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21" thickBot="1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21" thickBot="1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</sheetData>
  <sheetProtection/>
  <mergeCells count="76">
    <mergeCell ref="O104:O105"/>
    <mergeCell ref="K104:K105"/>
    <mergeCell ref="L104:L105"/>
    <mergeCell ref="M104:M105"/>
    <mergeCell ref="N104:N105"/>
    <mergeCell ref="A104:A105"/>
    <mergeCell ref="B104:B105"/>
    <mergeCell ref="C104:C105"/>
    <mergeCell ref="D104:D105"/>
    <mergeCell ref="K101:K103"/>
    <mergeCell ref="N101:O101"/>
    <mergeCell ref="N102:O102"/>
    <mergeCell ref="N103:O103"/>
    <mergeCell ref="E101:G101"/>
    <mergeCell ref="E102:G102"/>
    <mergeCell ref="E103:G103"/>
    <mergeCell ref="H101:J101"/>
    <mergeCell ref="H102:J102"/>
    <mergeCell ref="H103:J103"/>
    <mergeCell ref="A101:A103"/>
    <mergeCell ref="B101:B103"/>
    <mergeCell ref="C101:C103"/>
    <mergeCell ref="D101:D103"/>
    <mergeCell ref="N52:N53"/>
    <mergeCell ref="A76:A77"/>
    <mergeCell ref="B76:B77"/>
    <mergeCell ref="C76:C77"/>
    <mergeCell ref="F76:H77"/>
    <mergeCell ref="J76:J77"/>
    <mergeCell ref="K76:K77"/>
    <mergeCell ref="M76:N77"/>
    <mergeCell ref="J52:J53"/>
    <mergeCell ref="K52:K53"/>
    <mergeCell ref="L52:L53"/>
    <mergeCell ref="M52:M53"/>
    <mergeCell ref="E52:E53"/>
    <mergeCell ref="F52:F53"/>
    <mergeCell ref="G52:G53"/>
    <mergeCell ref="I52:I53"/>
    <mergeCell ref="A52:A53"/>
    <mergeCell ref="B52:B53"/>
    <mergeCell ref="C52:C53"/>
    <mergeCell ref="D52:D53"/>
    <mergeCell ref="I26:I27"/>
    <mergeCell ref="J26:J27"/>
    <mergeCell ref="L26:M27"/>
    <mergeCell ref="A50:A51"/>
    <mergeCell ref="B50:B51"/>
    <mergeCell ref="C50:C51"/>
    <mergeCell ref="F50:H51"/>
    <mergeCell ref="J50:J51"/>
    <mergeCell ref="K50:K51"/>
    <mergeCell ref="M50:N51"/>
    <mergeCell ref="A26:A27"/>
    <mergeCell ref="B26:B27"/>
    <mergeCell ref="C26:C27"/>
    <mergeCell ref="F26:G26"/>
    <mergeCell ref="F27:G27"/>
    <mergeCell ref="E6:E7"/>
    <mergeCell ref="J6:J7"/>
    <mergeCell ref="L6:L7"/>
    <mergeCell ref="M6:M7"/>
    <mergeCell ref="A6:A7"/>
    <mergeCell ref="B6:B7"/>
    <mergeCell ref="C6:C7"/>
    <mergeCell ref="D6:D7"/>
    <mergeCell ref="K3:L3"/>
    <mergeCell ref="K4:L4"/>
    <mergeCell ref="K5:L5"/>
    <mergeCell ref="M3:N5"/>
    <mergeCell ref="A3:A5"/>
    <mergeCell ref="B3:B5"/>
    <mergeCell ref="C3:C5"/>
    <mergeCell ref="F3:I3"/>
    <mergeCell ref="F4:I4"/>
    <mergeCell ref="F5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8" customWidth="1"/>
    <col min="2" max="2" width="18.28125" style="8" customWidth="1"/>
    <col min="3" max="3" width="6.57421875" style="8" customWidth="1"/>
    <col min="4" max="10" width="9.140625" style="8" customWidth="1"/>
    <col min="11" max="12" width="9.7109375" style="8" customWidth="1"/>
    <col min="13" max="13" width="10.8515625" style="8" customWidth="1"/>
    <col min="14" max="14" width="10.140625" style="8" customWidth="1"/>
    <col min="15" max="16384" width="9.140625" style="8" customWidth="1"/>
  </cols>
  <sheetData>
    <row r="1" ht="20.25">
      <c r="A1" s="10" t="s">
        <v>248</v>
      </c>
    </row>
    <row r="2" ht="13.5" thickBot="1"/>
    <row r="3" spans="1:20" ht="35.25" customHeight="1">
      <c r="A3" s="509" t="s">
        <v>271</v>
      </c>
      <c r="B3" s="502" t="s">
        <v>57</v>
      </c>
      <c r="C3" s="502" t="s">
        <v>286</v>
      </c>
      <c r="D3" s="502" t="s">
        <v>272</v>
      </c>
      <c r="E3" s="502" t="s">
        <v>536</v>
      </c>
      <c r="F3" s="502" t="s">
        <v>249</v>
      </c>
      <c r="G3" s="518" t="s">
        <v>541</v>
      </c>
      <c r="H3" s="519"/>
      <c r="I3" s="519"/>
      <c r="J3" s="520"/>
      <c r="K3" s="518" t="s">
        <v>250</v>
      </c>
      <c r="L3" s="525" t="s">
        <v>295</v>
      </c>
      <c r="M3" s="512"/>
      <c r="N3" s="524"/>
      <c r="O3" s="556" t="s">
        <v>297</v>
      </c>
      <c r="P3" s="557"/>
      <c r="Q3" s="557"/>
      <c r="R3" s="557"/>
      <c r="S3" s="557"/>
      <c r="T3" s="558"/>
    </row>
    <row r="4" spans="1:20" ht="15.75">
      <c r="A4" s="510"/>
      <c r="B4" s="503"/>
      <c r="C4" s="503"/>
      <c r="D4" s="503"/>
      <c r="E4" s="503"/>
      <c r="F4" s="503"/>
      <c r="G4" s="545" t="s">
        <v>539</v>
      </c>
      <c r="H4" s="545" t="s">
        <v>542</v>
      </c>
      <c r="I4" s="545" t="s">
        <v>540</v>
      </c>
      <c r="J4" s="545" t="s">
        <v>288</v>
      </c>
      <c r="K4" s="551"/>
      <c r="L4" s="553" t="s">
        <v>292</v>
      </c>
      <c r="M4" s="546" t="s">
        <v>296</v>
      </c>
      <c r="N4" s="514" t="s">
        <v>294</v>
      </c>
      <c r="O4" s="548" t="s">
        <v>292</v>
      </c>
      <c r="P4" s="549"/>
      <c r="Q4" s="546" t="s">
        <v>293</v>
      </c>
      <c r="R4" s="546"/>
      <c r="S4" s="546" t="s">
        <v>294</v>
      </c>
      <c r="T4" s="555"/>
    </row>
    <row r="5" spans="1:20" ht="57" thickBot="1">
      <c r="A5" s="511"/>
      <c r="B5" s="504"/>
      <c r="C5" s="504"/>
      <c r="D5" s="504"/>
      <c r="E5" s="504"/>
      <c r="F5" s="504"/>
      <c r="G5" s="504"/>
      <c r="H5" s="504"/>
      <c r="I5" s="504"/>
      <c r="J5" s="504"/>
      <c r="K5" s="552"/>
      <c r="L5" s="554"/>
      <c r="M5" s="547"/>
      <c r="N5" s="515"/>
      <c r="O5" s="236" t="s">
        <v>290</v>
      </c>
      <c r="P5" s="84" t="s">
        <v>291</v>
      </c>
      <c r="Q5" s="84" t="s">
        <v>290</v>
      </c>
      <c r="R5" s="84" t="s">
        <v>291</v>
      </c>
      <c r="S5" s="84" t="s">
        <v>290</v>
      </c>
      <c r="T5" s="217" t="s">
        <v>291</v>
      </c>
    </row>
    <row r="6" spans="1:20" s="11" customFormat="1" ht="16.5" thickTop="1">
      <c r="A6" s="683"/>
      <c r="B6" s="684"/>
      <c r="C6" s="684"/>
      <c r="D6" s="684"/>
      <c r="E6" s="684"/>
      <c r="F6" s="684"/>
      <c r="G6" s="684"/>
      <c r="H6" s="684"/>
      <c r="I6" s="684"/>
      <c r="J6" s="684"/>
      <c r="K6" s="685"/>
      <c r="L6" s="683"/>
      <c r="M6" s="684"/>
      <c r="N6" s="685"/>
      <c r="O6" s="683"/>
      <c r="P6" s="684"/>
      <c r="Q6" s="686"/>
      <c r="R6" s="684"/>
      <c r="S6" s="684"/>
      <c r="T6" s="687"/>
    </row>
    <row r="7" spans="1:20" s="11" customFormat="1" ht="15.7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8"/>
      <c r="L7" s="186"/>
      <c r="M7" s="187"/>
      <c r="N7" s="188"/>
      <c r="O7" s="186"/>
      <c r="P7" s="187"/>
      <c r="Q7" s="688"/>
      <c r="R7" s="187"/>
      <c r="S7" s="187"/>
      <c r="T7" s="689"/>
    </row>
    <row r="8" spans="1:20" s="11" customFormat="1" ht="15.7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86"/>
      <c r="M8" s="187"/>
      <c r="N8" s="188"/>
      <c r="O8" s="186"/>
      <c r="P8" s="187"/>
      <c r="Q8" s="688"/>
      <c r="R8" s="187"/>
      <c r="S8" s="187"/>
      <c r="T8" s="689"/>
    </row>
    <row r="9" spans="1:20" s="11" customFormat="1" ht="15.7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186"/>
      <c r="M9" s="187"/>
      <c r="N9" s="188"/>
      <c r="O9" s="186"/>
      <c r="P9" s="187"/>
      <c r="Q9" s="688"/>
      <c r="R9" s="187"/>
      <c r="S9" s="187"/>
      <c r="T9" s="689"/>
    </row>
    <row r="10" spans="1:20" s="11" customFormat="1" ht="15.75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8"/>
      <c r="L10" s="186"/>
      <c r="M10" s="187"/>
      <c r="N10" s="188"/>
      <c r="O10" s="186"/>
      <c r="P10" s="187"/>
      <c r="Q10" s="688"/>
      <c r="R10" s="187"/>
      <c r="S10" s="187"/>
      <c r="T10" s="689"/>
    </row>
    <row r="11" spans="1:20" s="11" customFormat="1" ht="15.75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8"/>
      <c r="L11" s="186"/>
      <c r="M11" s="187"/>
      <c r="N11" s="188"/>
      <c r="O11" s="186"/>
      <c r="P11" s="187"/>
      <c r="Q11" s="688"/>
      <c r="R11" s="187"/>
      <c r="S11" s="187"/>
      <c r="T11" s="689"/>
    </row>
    <row r="12" spans="1:20" s="11" customFormat="1" ht="15.7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8"/>
      <c r="L12" s="186"/>
      <c r="M12" s="187"/>
      <c r="N12" s="188"/>
      <c r="O12" s="186"/>
      <c r="P12" s="187"/>
      <c r="Q12" s="688"/>
      <c r="R12" s="187"/>
      <c r="S12" s="187"/>
      <c r="T12" s="689"/>
    </row>
    <row r="13" spans="1:20" s="11" customFormat="1" ht="15.7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8"/>
      <c r="L13" s="186"/>
      <c r="M13" s="187"/>
      <c r="N13" s="188"/>
      <c r="O13" s="186"/>
      <c r="P13" s="187"/>
      <c r="Q13" s="688"/>
      <c r="R13" s="187"/>
      <c r="S13" s="187"/>
      <c r="T13" s="689"/>
    </row>
    <row r="14" spans="1:20" s="11" customFormat="1" ht="15.7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8"/>
      <c r="L14" s="186"/>
      <c r="M14" s="187"/>
      <c r="N14" s="188"/>
      <c r="O14" s="186"/>
      <c r="P14" s="187"/>
      <c r="Q14" s="688"/>
      <c r="R14" s="187"/>
      <c r="S14" s="187"/>
      <c r="T14" s="689"/>
    </row>
    <row r="15" spans="1:20" s="11" customFormat="1" ht="15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8"/>
      <c r="L15" s="186"/>
      <c r="M15" s="187"/>
      <c r="N15" s="188"/>
      <c r="O15" s="186"/>
      <c r="P15" s="187"/>
      <c r="Q15" s="688"/>
      <c r="R15" s="187"/>
      <c r="S15" s="187"/>
      <c r="T15" s="689"/>
    </row>
    <row r="16" spans="1:20" s="11" customFormat="1" ht="15.7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8"/>
      <c r="L16" s="186"/>
      <c r="M16" s="187"/>
      <c r="N16" s="188"/>
      <c r="O16" s="186"/>
      <c r="P16" s="187"/>
      <c r="Q16" s="688"/>
      <c r="R16" s="187"/>
      <c r="S16" s="187"/>
      <c r="T16" s="689"/>
    </row>
    <row r="17" spans="1:20" s="11" customFormat="1" ht="15.7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8"/>
      <c r="L17" s="186"/>
      <c r="M17" s="187"/>
      <c r="N17" s="188"/>
      <c r="O17" s="186"/>
      <c r="P17" s="187"/>
      <c r="Q17" s="688"/>
      <c r="R17" s="187"/>
      <c r="S17" s="187"/>
      <c r="T17" s="689"/>
    </row>
    <row r="18" spans="1:20" s="11" customFormat="1" ht="15.7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8"/>
      <c r="L18" s="186"/>
      <c r="M18" s="187"/>
      <c r="N18" s="188"/>
      <c r="O18" s="186"/>
      <c r="P18" s="187"/>
      <c r="Q18" s="688"/>
      <c r="R18" s="187"/>
      <c r="S18" s="187"/>
      <c r="T18" s="689"/>
    </row>
    <row r="19" spans="1:20" s="11" customFormat="1" ht="16.5" thickBot="1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690"/>
      <c r="L19" s="190"/>
      <c r="M19" s="191"/>
      <c r="N19" s="690"/>
      <c r="O19" s="190"/>
      <c r="P19" s="191"/>
      <c r="Q19" s="691"/>
      <c r="R19" s="191"/>
      <c r="S19" s="191"/>
      <c r="T19" s="692"/>
    </row>
    <row r="20" ht="12.75"/>
    <row r="21" spans="1:8" ht="12.75">
      <c r="A21" s="550" t="s">
        <v>289</v>
      </c>
      <c r="B21" s="550"/>
      <c r="C21" s="550"/>
      <c r="D21" s="550"/>
      <c r="E21" s="550"/>
      <c r="F21" s="550"/>
      <c r="G21" s="550"/>
      <c r="H21" s="550"/>
    </row>
    <row r="22" ht="12.75"/>
  </sheetData>
  <sheetProtection/>
  <mergeCells count="21">
    <mergeCell ref="N4:N5"/>
    <mergeCell ref="H4:H5"/>
    <mergeCell ref="L4:L5"/>
    <mergeCell ref="F3:F5"/>
    <mergeCell ref="Q4:R4"/>
    <mergeCell ref="G3:J3"/>
    <mergeCell ref="S4:T4"/>
    <mergeCell ref="O3:T3"/>
    <mergeCell ref="J4:J5"/>
    <mergeCell ref="I4:I5"/>
    <mergeCell ref="L3:N3"/>
    <mergeCell ref="G4:G5"/>
    <mergeCell ref="M4:M5"/>
    <mergeCell ref="D3:D5"/>
    <mergeCell ref="O4:P4"/>
    <mergeCell ref="E3:E5"/>
    <mergeCell ref="A21:H21"/>
    <mergeCell ref="C3:C5"/>
    <mergeCell ref="B3:B5"/>
    <mergeCell ref="A3:A5"/>
    <mergeCell ref="K3:K5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8" customWidth="1"/>
    <col min="2" max="2" width="18.28125" style="8" customWidth="1"/>
    <col min="3" max="3" width="6.140625" style="8" customWidth="1"/>
    <col min="4" max="12" width="9.140625" style="8" customWidth="1"/>
    <col min="13" max="13" width="11.57421875" style="8" customWidth="1"/>
    <col min="14" max="16384" width="9.140625" style="8" customWidth="1"/>
  </cols>
  <sheetData>
    <row r="1" spans="1:4" ht="20.25">
      <c r="A1" s="10" t="s">
        <v>94</v>
      </c>
      <c r="D1" s="693"/>
    </row>
    <row r="2" ht="13.5" thickBot="1">
      <c r="A2" s="202"/>
    </row>
    <row r="3" spans="1:11" ht="36" customHeight="1">
      <c r="A3" s="509" t="s">
        <v>271</v>
      </c>
      <c r="B3" s="502" t="s">
        <v>57</v>
      </c>
      <c r="C3" s="502" t="s">
        <v>286</v>
      </c>
      <c r="D3" s="502" t="s">
        <v>272</v>
      </c>
      <c r="E3" s="502" t="s">
        <v>537</v>
      </c>
      <c r="F3" s="502" t="s">
        <v>251</v>
      </c>
      <c r="G3" s="512" t="s">
        <v>541</v>
      </c>
      <c r="H3" s="512"/>
      <c r="I3" s="502" t="s">
        <v>98</v>
      </c>
      <c r="J3" s="502" t="s">
        <v>99</v>
      </c>
      <c r="K3" s="521" t="s">
        <v>273</v>
      </c>
    </row>
    <row r="4" spans="1:11" ht="63.75" thickBot="1">
      <c r="A4" s="694"/>
      <c r="B4" s="695"/>
      <c r="C4" s="695"/>
      <c r="D4" s="695"/>
      <c r="E4" s="695"/>
      <c r="F4" s="695"/>
      <c r="G4" s="146" t="s">
        <v>544</v>
      </c>
      <c r="H4" s="146" t="s">
        <v>543</v>
      </c>
      <c r="I4" s="695"/>
      <c r="J4" s="695"/>
      <c r="K4" s="696"/>
    </row>
    <row r="5" spans="1:11" ht="16.5" customHeight="1" thickTop="1">
      <c r="A5" s="683"/>
      <c r="B5" s="684"/>
      <c r="C5" s="684"/>
      <c r="D5" s="684"/>
      <c r="E5" s="684"/>
      <c r="F5" s="684"/>
      <c r="G5" s="684"/>
      <c r="H5" s="684"/>
      <c r="I5" s="684"/>
      <c r="J5" s="684"/>
      <c r="K5" s="687"/>
    </row>
    <row r="6" spans="1:11" ht="15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689"/>
    </row>
    <row r="7" spans="1:11" ht="15.7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689"/>
    </row>
    <row r="8" spans="1:11" ht="15.7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689"/>
    </row>
    <row r="9" spans="1:11" ht="15.7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689"/>
    </row>
    <row r="10" spans="1:11" ht="15.75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689"/>
    </row>
    <row r="11" spans="1:11" ht="15.75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689"/>
    </row>
    <row r="12" spans="1:11" ht="15.7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689"/>
    </row>
    <row r="13" spans="1:11" ht="15.7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689"/>
    </row>
    <row r="14" spans="1:11" ht="15.7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689"/>
    </row>
    <row r="15" spans="1:11" ht="15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689"/>
    </row>
    <row r="16" spans="1:11" ht="15.7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689"/>
    </row>
    <row r="17" spans="1:11" ht="15.7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689"/>
    </row>
    <row r="18" spans="1:11" ht="16.5" thickBot="1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692"/>
    </row>
  </sheetData>
  <sheetProtection/>
  <mergeCells count="10">
    <mergeCell ref="K3:K4"/>
    <mergeCell ref="G3:H3"/>
    <mergeCell ref="A3:A4"/>
    <mergeCell ref="B3:B4"/>
    <mergeCell ref="C3:C4"/>
    <mergeCell ref="D3:D4"/>
    <mergeCell ref="F3:F4"/>
    <mergeCell ref="I3:I4"/>
    <mergeCell ref="J3:J4"/>
    <mergeCell ref="E3:E4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8" customWidth="1"/>
    <col min="2" max="2" width="18.28125" style="8" customWidth="1"/>
    <col min="3" max="3" width="5.57421875" style="8" customWidth="1"/>
    <col min="4" max="12" width="9.140625" style="8" customWidth="1"/>
    <col min="13" max="13" width="10.00390625" style="8" customWidth="1"/>
    <col min="14" max="14" width="10.57421875" style="8" customWidth="1"/>
    <col min="15" max="16384" width="9.140625" style="8" customWidth="1"/>
  </cols>
  <sheetData>
    <row r="1" ht="20.25">
      <c r="A1" s="10" t="s">
        <v>104</v>
      </c>
    </row>
    <row r="2" ht="13.5" thickBot="1"/>
    <row r="3" spans="1:12" ht="35.25" customHeight="1">
      <c r="A3" s="509" t="s">
        <v>271</v>
      </c>
      <c r="B3" s="502" t="s">
        <v>57</v>
      </c>
      <c r="C3" s="502" t="s">
        <v>286</v>
      </c>
      <c r="D3" s="502" t="s">
        <v>274</v>
      </c>
      <c r="E3" s="502" t="s">
        <v>538</v>
      </c>
      <c r="F3" s="502" t="s">
        <v>252</v>
      </c>
      <c r="G3" s="512" t="s">
        <v>545</v>
      </c>
      <c r="H3" s="512"/>
      <c r="I3" s="512"/>
      <c r="J3" s="502" t="s">
        <v>108</v>
      </c>
      <c r="K3" s="502" t="s">
        <v>99</v>
      </c>
      <c r="L3" s="521" t="s">
        <v>273</v>
      </c>
    </row>
    <row r="4" spans="1:12" ht="47.25" customHeight="1" thickBot="1">
      <c r="A4" s="694"/>
      <c r="B4" s="695"/>
      <c r="C4" s="695"/>
      <c r="D4" s="695"/>
      <c r="E4" s="695"/>
      <c r="F4" s="695"/>
      <c r="G4" s="146" t="s">
        <v>544</v>
      </c>
      <c r="H4" s="146" t="s">
        <v>546</v>
      </c>
      <c r="I4" s="146" t="s">
        <v>547</v>
      </c>
      <c r="J4" s="695"/>
      <c r="K4" s="695"/>
      <c r="L4" s="696"/>
    </row>
    <row r="5" spans="1:12" ht="16.5" thickTop="1">
      <c r="A5" s="683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7"/>
    </row>
    <row r="6" spans="1:12" ht="15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689"/>
    </row>
    <row r="7" spans="1:12" ht="15.7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689"/>
    </row>
    <row r="8" spans="1:12" ht="15.7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689"/>
    </row>
    <row r="9" spans="1:12" ht="15.7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689"/>
    </row>
    <row r="10" spans="1:12" ht="15.75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689"/>
    </row>
    <row r="11" spans="1:12" ht="15.75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689"/>
    </row>
    <row r="12" spans="1:12" ht="15.7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689"/>
    </row>
    <row r="13" spans="1:12" ht="15.7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689"/>
    </row>
    <row r="14" spans="1:12" ht="15.7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689"/>
    </row>
    <row r="15" spans="1:12" ht="15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689"/>
    </row>
    <row r="16" spans="1:12" ht="15.7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689"/>
    </row>
    <row r="17" spans="1:12" ht="15.7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689"/>
    </row>
    <row r="18" spans="1:12" ht="16.5" thickBot="1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692"/>
    </row>
  </sheetData>
  <sheetProtection/>
  <mergeCells count="10">
    <mergeCell ref="L3:L4"/>
    <mergeCell ref="G3:I3"/>
    <mergeCell ref="A3:A4"/>
    <mergeCell ref="B3:B4"/>
    <mergeCell ref="C3:C4"/>
    <mergeCell ref="D3:D4"/>
    <mergeCell ref="F3:F4"/>
    <mergeCell ref="J3:J4"/>
    <mergeCell ref="K3:K4"/>
    <mergeCell ref="E3:E4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K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421875" style="8" customWidth="1"/>
    <col min="2" max="2" width="8.28125" style="8" customWidth="1"/>
    <col min="3" max="3" width="24.7109375" style="8" customWidth="1"/>
    <col min="4" max="4" width="8.57421875" style="8" customWidth="1"/>
    <col min="5" max="5" width="10.7109375" style="8" customWidth="1"/>
    <col min="6" max="6" width="14.57421875" style="8" customWidth="1"/>
    <col min="7" max="7" width="9.8515625" style="8" customWidth="1"/>
    <col min="8" max="9" width="9.7109375" style="8" customWidth="1"/>
    <col min="10" max="10" width="8.8515625" style="8" customWidth="1"/>
    <col min="11" max="16384" width="9.140625" style="8" customWidth="1"/>
  </cols>
  <sheetData>
    <row r="1" spans="1:2" ht="25.5">
      <c r="A1" s="5" t="s">
        <v>391</v>
      </c>
      <c r="B1" s="5"/>
    </row>
    <row r="2" spans="1:2" ht="12.75">
      <c r="A2" s="150"/>
      <c r="B2" s="150"/>
    </row>
    <row r="3" spans="1:3" ht="24.75" customHeight="1">
      <c r="A3" s="4" t="s">
        <v>217</v>
      </c>
      <c r="B3" s="4"/>
      <c r="C3" s="12"/>
    </row>
    <row r="4" spans="1:10" ht="24" customHeight="1" thickBot="1">
      <c r="A4" s="139" t="s">
        <v>223</v>
      </c>
      <c r="B4" s="139"/>
      <c r="C4" s="697"/>
      <c r="D4" s="697"/>
      <c r="E4" s="204" t="s">
        <v>275</v>
      </c>
      <c r="F4" s="698"/>
      <c r="G4" s="698"/>
      <c r="H4" s="698"/>
      <c r="I4" s="698"/>
      <c r="J4" s="698"/>
    </row>
    <row r="5" spans="1:11" ht="15.75">
      <c r="A5" s="579" t="s">
        <v>216</v>
      </c>
      <c r="B5" s="468" t="s">
        <v>385</v>
      </c>
      <c r="C5" s="449" t="s">
        <v>137</v>
      </c>
      <c r="D5" s="449"/>
      <c r="E5" s="449"/>
      <c r="F5" s="449" t="s">
        <v>138</v>
      </c>
      <c r="G5" s="449"/>
      <c r="H5" s="449"/>
      <c r="I5" s="578"/>
      <c r="J5" s="463"/>
      <c r="K5" s="81"/>
    </row>
    <row r="6" spans="1:11" ht="33.75" customHeight="1" thickBot="1">
      <c r="A6" s="580"/>
      <c r="B6" s="470"/>
      <c r="C6" s="85" t="s">
        <v>298</v>
      </c>
      <c r="D6" s="85" t="s">
        <v>386</v>
      </c>
      <c r="E6" s="85" t="s">
        <v>550</v>
      </c>
      <c r="F6" s="85" t="s">
        <v>360</v>
      </c>
      <c r="G6" s="85" t="s">
        <v>548</v>
      </c>
      <c r="H6" s="85" t="s">
        <v>551</v>
      </c>
      <c r="I6" s="334" t="s">
        <v>552</v>
      </c>
      <c r="J6" s="102" t="s">
        <v>549</v>
      </c>
      <c r="K6" s="37"/>
    </row>
    <row r="7" spans="1:11" ht="16.5" thickTop="1">
      <c r="A7" s="109"/>
      <c r="B7" s="273"/>
      <c r="C7" s="88"/>
      <c r="D7" s="88"/>
      <c r="E7" s="88"/>
      <c r="F7" s="88"/>
      <c r="G7" s="88"/>
      <c r="H7" s="88"/>
      <c r="I7" s="161"/>
      <c r="J7" s="110"/>
      <c r="K7" s="37"/>
    </row>
    <row r="8" spans="1:11" ht="15.75">
      <c r="A8" s="111"/>
      <c r="B8" s="284"/>
      <c r="C8" s="67"/>
      <c r="D8" s="67"/>
      <c r="E8" s="67"/>
      <c r="F8" s="67"/>
      <c r="G8" s="67"/>
      <c r="H8" s="67"/>
      <c r="I8" s="148"/>
      <c r="J8" s="112"/>
      <c r="K8" s="37"/>
    </row>
    <row r="9" spans="1:11" ht="15.75">
      <c r="A9" s="111"/>
      <c r="B9" s="284"/>
      <c r="C9" s="67"/>
      <c r="D9" s="67"/>
      <c r="E9" s="67"/>
      <c r="F9" s="67"/>
      <c r="G9" s="67"/>
      <c r="H9" s="67"/>
      <c r="I9" s="148"/>
      <c r="J9" s="112"/>
      <c r="K9" s="37"/>
    </row>
    <row r="10" spans="1:11" ht="15.75">
      <c r="A10" s="111"/>
      <c r="B10" s="284"/>
      <c r="C10" s="67"/>
      <c r="D10" s="67"/>
      <c r="E10" s="67"/>
      <c r="F10" s="67"/>
      <c r="G10" s="67"/>
      <c r="H10" s="67"/>
      <c r="I10" s="148"/>
      <c r="J10" s="112"/>
      <c r="K10" s="37"/>
    </row>
    <row r="11" spans="1:11" ht="15.75">
      <c r="A11" s="111"/>
      <c r="B11" s="284"/>
      <c r="C11" s="67"/>
      <c r="D11" s="67"/>
      <c r="E11" s="67"/>
      <c r="F11" s="67"/>
      <c r="G11" s="67"/>
      <c r="H11" s="67"/>
      <c r="I11" s="148"/>
      <c r="J11" s="112"/>
      <c r="K11" s="37"/>
    </row>
    <row r="12" spans="1:11" ht="15.75">
      <c r="A12" s="111"/>
      <c r="B12" s="284"/>
      <c r="C12" s="67"/>
      <c r="D12" s="67"/>
      <c r="E12" s="67"/>
      <c r="F12" s="67"/>
      <c r="G12" s="67"/>
      <c r="H12" s="67"/>
      <c r="I12" s="148"/>
      <c r="J12" s="112"/>
      <c r="K12" s="37"/>
    </row>
    <row r="13" spans="1:11" ht="15.75">
      <c r="A13" s="111"/>
      <c r="B13" s="284"/>
      <c r="C13" s="67"/>
      <c r="D13" s="67"/>
      <c r="E13" s="67"/>
      <c r="F13" s="67"/>
      <c r="G13" s="67"/>
      <c r="H13" s="67"/>
      <c r="I13" s="148"/>
      <c r="J13" s="112"/>
      <c r="K13" s="37"/>
    </row>
    <row r="14" spans="1:11" ht="15.75">
      <c r="A14" s="111"/>
      <c r="B14" s="284"/>
      <c r="C14" s="67"/>
      <c r="D14" s="67"/>
      <c r="E14" s="67"/>
      <c r="F14" s="67"/>
      <c r="G14" s="67"/>
      <c r="H14" s="67"/>
      <c r="I14" s="148"/>
      <c r="J14" s="112"/>
      <c r="K14" s="37"/>
    </row>
    <row r="15" spans="1:11" ht="15.75">
      <c r="A15" s="111"/>
      <c r="B15" s="284"/>
      <c r="C15" s="67"/>
      <c r="D15" s="67"/>
      <c r="E15" s="67"/>
      <c r="F15" s="67"/>
      <c r="G15" s="67"/>
      <c r="H15" s="67"/>
      <c r="I15" s="148"/>
      <c r="J15" s="112"/>
      <c r="K15" s="37"/>
    </row>
    <row r="16" spans="1:11" ht="15.75">
      <c r="A16" s="111"/>
      <c r="B16" s="284"/>
      <c r="C16" s="67"/>
      <c r="D16" s="67"/>
      <c r="E16" s="67"/>
      <c r="F16" s="67"/>
      <c r="G16" s="67"/>
      <c r="H16" s="67"/>
      <c r="I16" s="148"/>
      <c r="J16" s="112"/>
      <c r="K16" s="37"/>
    </row>
    <row r="17" spans="1:11" ht="15.75">
      <c r="A17" s="111"/>
      <c r="B17" s="284"/>
      <c r="C17" s="67"/>
      <c r="D17" s="67"/>
      <c r="E17" s="67"/>
      <c r="F17" s="67"/>
      <c r="G17" s="67"/>
      <c r="H17" s="67"/>
      <c r="I17" s="148"/>
      <c r="J17" s="112"/>
      <c r="K17" s="37"/>
    </row>
    <row r="18" spans="1:11" ht="16.5" thickBot="1">
      <c r="A18" s="113"/>
      <c r="B18" s="285"/>
      <c r="C18" s="114"/>
      <c r="D18" s="114"/>
      <c r="E18" s="114"/>
      <c r="F18" s="114"/>
      <c r="G18" s="114"/>
      <c r="H18" s="114"/>
      <c r="I18" s="407"/>
      <c r="J18" s="115"/>
      <c r="K18" s="37"/>
    </row>
    <row r="19" spans="1:2" ht="15">
      <c r="A19" s="203"/>
      <c r="B19" s="203"/>
    </row>
    <row r="20" spans="1:2" s="13" customFormat="1" ht="19.5" thickBot="1">
      <c r="A20" s="12"/>
      <c r="B20" s="12"/>
    </row>
    <row r="21" spans="3:6" ht="21.75" customHeight="1" thickBot="1">
      <c r="C21" s="581" t="s">
        <v>140</v>
      </c>
      <c r="D21" s="582"/>
      <c r="E21" s="582"/>
      <c r="F21" s="87" t="s">
        <v>141</v>
      </c>
    </row>
    <row r="22" spans="3:6" ht="19.5" thickTop="1">
      <c r="C22" s="583" t="s">
        <v>142</v>
      </c>
      <c r="D22" s="584"/>
      <c r="E22" s="584"/>
      <c r="F22" s="92"/>
    </row>
    <row r="23" spans="3:6" ht="18.75">
      <c r="C23" s="561" t="s">
        <v>143</v>
      </c>
      <c r="D23" s="562"/>
      <c r="E23" s="562"/>
      <c r="F23" s="93"/>
    </row>
    <row r="24" spans="3:6" ht="18.75">
      <c r="C24" s="561" t="s">
        <v>144</v>
      </c>
      <c r="D24" s="562"/>
      <c r="E24" s="562"/>
      <c r="F24" s="93"/>
    </row>
    <row r="25" spans="3:6" ht="18.75">
      <c r="C25" s="561" t="s">
        <v>145</v>
      </c>
      <c r="D25" s="562"/>
      <c r="E25" s="562"/>
      <c r="F25" s="93"/>
    </row>
    <row r="26" spans="3:6" ht="18.75">
      <c r="C26" s="561" t="s">
        <v>147</v>
      </c>
      <c r="D26" s="562"/>
      <c r="E26" s="562"/>
      <c r="F26" s="93"/>
    </row>
    <row r="27" spans="3:6" ht="18.75">
      <c r="C27" s="561" t="s">
        <v>146</v>
      </c>
      <c r="D27" s="562"/>
      <c r="E27" s="562"/>
      <c r="F27" s="93"/>
    </row>
    <row r="28" spans="3:6" ht="18.75">
      <c r="C28" s="561" t="s">
        <v>148</v>
      </c>
      <c r="D28" s="562"/>
      <c r="E28" s="562"/>
      <c r="F28" s="93"/>
    </row>
    <row r="29" spans="3:6" ht="19.5" thickBot="1">
      <c r="C29" s="559" t="s">
        <v>149</v>
      </c>
      <c r="D29" s="560"/>
      <c r="E29" s="560"/>
      <c r="F29" s="94"/>
    </row>
    <row r="30" spans="3:6" ht="20.25" thickBot="1" thickTop="1">
      <c r="C30" s="575" t="s">
        <v>150</v>
      </c>
      <c r="D30" s="576"/>
      <c r="E30" s="576"/>
      <c r="F30" s="699">
        <f>SUM(F22:F29)</f>
        <v>0</v>
      </c>
    </row>
    <row r="31" spans="1:5" ht="18.75" customHeight="1" thickBot="1">
      <c r="A31" s="577"/>
      <c r="B31" s="577"/>
      <c r="C31" s="577"/>
      <c r="D31" s="577"/>
      <c r="E31" s="38"/>
    </row>
    <row r="32" spans="1:6" ht="22.5" customHeight="1">
      <c r="A32" s="262"/>
      <c r="B32" s="262"/>
      <c r="C32" s="90" t="s">
        <v>462</v>
      </c>
      <c r="D32" s="91" t="s">
        <v>151</v>
      </c>
      <c r="E32" s="91" t="s">
        <v>152</v>
      </c>
      <c r="F32" s="86" t="s">
        <v>141</v>
      </c>
    </row>
    <row r="33" spans="1:6" ht="18.75">
      <c r="A33" s="262"/>
      <c r="B33" s="262"/>
      <c r="C33" s="169" t="s">
        <v>253</v>
      </c>
      <c r="D33" s="95"/>
      <c r="E33" s="95"/>
      <c r="F33" s="282">
        <f>D33*E33</f>
        <v>0</v>
      </c>
    </row>
    <row r="34" spans="1:6" ht="19.5" thickBot="1">
      <c r="A34" s="262"/>
      <c r="B34" s="262"/>
      <c r="C34" s="168" t="s">
        <v>254</v>
      </c>
      <c r="D34" s="96"/>
      <c r="E34" s="96"/>
      <c r="F34" s="283">
        <f>D34*E34</f>
        <v>0</v>
      </c>
    </row>
    <row r="35" spans="1:6" ht="20.25" thickBot="1" thickTop="1">
      <c r="A35" s="262"/>
      <c r="B35" s="262"/>
      <c r="C35" s="566" t="s">
        <v>463</v>
      </c>
      <c r="D35" s="567"/>
      <c r="E35" s="568"/>
      <c r="F35" s="349">
        <f>SUM(F33:F34)</f>
        <v>0</v>
      </c>
    </row>
    <row r="36" spans="1:6" ht="20.25" thickBot="1" thickTop="1">
      <c r="A36" s="262"/>
      <c r="B36" s="262"/>
      <c r="C36" s="569" t="s">
        <v>153</v>
      </c>
      <c r="D36" s="570"/>
      <c r="E36" s="571"/>
      <c r="F36" s="410"/>
    </row>
    <row r="37" spans="1:6" ht="19.5" thickBot="1">
      <c r="A37" s="262"/>
      <c r="B37" s="262"/>
      <c r="C37" s="411"/>
      <c r="D37" s="411"/>
      <c r="E37" s="411"/>
      <c r="F37" s="412"/>
    </row>
    <row r="38" spans="1:6" ht="19.5" thickBot="1">
      <c r="A38" s="262"/>
      <c r="B38" s="262"/>
      <c r="C38" s="572" t="s">
        <v>154</v>
      </c>
      <c r="D38" s="573"/>
      <c r="E38" s="574"/>
      <c r="F38" s="413">
        <f>SUM(D7:D18)</f>
        <v>0</v>
      </c>
    </row>
    <row r="39" spans="3:6" ht="19.5" customHeight="1" thickBot="1">
      <c r="C39" s="563" t="s">
        <v>563</v>
      </c>
      <c r="D39" s="564"/>
      <c r="E39" s="565"/>
      <c r="F39" s="414"/>
    </row>
  </sheetData>
  <sheetProtection/>
  <mergeCells count="21">
    <mergeCell ref="A5:A6"/>
    <mergeCell ref="C25:E25"/>
    <mergeCell ref="C27:E27"/>
    <mergeCell ref="C21:E21"/>
    <mergeCell ref="C22:E22"/>
    <mergeCell ref="C23:E23"/>
    <mergeCell ref="F4:J4"/>
    <mergeCell ref="C4:D4"/>
    <mergeCell ref="C5:E5"/>
    <mergeCell ref="F5:J5"/>
    <mergeCell ref="C28:E28"/>
    <mergeCell ref="B5:B6"/>
    <mergeCell ref="C26:E26"/>
    <mergeCell ref="C29:E29"/>
    <mergeCell ref="C24:E24"/>
    <mergeCell ref="C39:E39"/>
    <mergeCell ref="C35:E35"/>
    <mergeCell ref="C36:E36"/>
    <mergeCell ref="C38:E38"/>
    <mergeCell ref="C30:E30"/>
    <mergeCell ref="A31:D31"/>
  </mergeCells>
  <conditionalFormatting sqref="F30">
    <cfRule type="cellIs" priority="7" dxfId="0" operator="greaterThan" stopIfTrue="1">
      <formula>0</formula>
    </cfRule>
  </conditionalFormatting>
  <conditionalFormatting sqref="F33:F34">
    <cfRule type="cellIs" priority="6" dxfId="0" operator="greaterThan" stopIfTrue="1">
      <formula>0</formula>
    </cfRule>
  </conditionalFormatting>
  <conditionalFormatting sqref="F35">
    <cfRule type="cellIs" priority="3" dxfId="0" operator="greaterThan" stopIfTrue="1">
      <formula>0</formula>
    </cfRule>
    <cfRule type="cellIs" priority="5" dxfId="0" operator="greaterThan" stopIfTrue="1">
      <formula>0</formula>
    </cfRule>
  </conditionalFormatting>
  <conditionalFormatting sqref="F38">
    <cfRule type="cellIs" priority="1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0" customWidth="1"/>
  </cols>
  <sheetData>
    <row r="1" ht="15.75">
      <c r="A1" s="235" t="s">
        <v>469</v>
      </c>
    </row>
    <row r="2" ht="15.75">
      <c r="A2" s="139"/>
    </row>
    <row r="3" spans="1:12" ht="14.25">
      <c r="A3" s="368" t="s">
        <v>470</v>
      </c>
      <c r="L3" s="359" t="s">
        <v>471</v>
      </c>
    </row>
    <row r="4" ht="14.25">
      <c r="A4" s="368" t="s">
        <v>472</v>
      </c>
    </row>
    <row r="5" spans="1:12" ht="14.25">
      <c r="A5" s="368" t="s">
        <v>473</v>
      </c>
      <c r="B5" s="171"/>
      <c r="C5" s="171"/>
      <c r="D5" s="171"/>
      <c r="E5" s="171"/>
      <c r="F5" s="359" t="s">
        <v>474</v>
      </c>
      <c r="G5" s="171"/>
      <c r="H5" s="171"/>
      <c r="I5" s="171"/>
      <c r="J5" s="171"/>
      <c r="K5" s="171"/>
      <c r="L5" s="359" t="s">
        <v>475</v>
      </c>
    </row>
    <row r="6" ht="13.5" thickBot="1">
      <c r="A6" s="360"/>
    </row>
    <row r="7" spans="1:19" ht="15.75" customHeight="1" thickTop="1">
      <c r="A7" s="596" t="s">
        <v>476</v>
      </c>
      <c r="B7" s="585" t="s">
        <v>477</v>
      </c>
      <c r="C7" s="586"/>
      <c r="D7" s="585" t="s">
        <v>479</v>
      </c>
      <c r="E7" s="586"/>
      <c r="F7" s="585" t="s">
        <v>480</v>
      </c>
      <c r="G7" s="604"/>
      <c r="H7" s="586"/>
      <c r="I7" s="585" t="s">
        <v>481</v>
      </c>
      <c r="J7" s="604"/>
      <c r="K7" s="604"/>
      <c r="L7" s="604"/>
      <c r="M7" s="604"/>
      <c r="N7" s="604"/>
      <c r="O7" s="604"/>
      <c r="P7" s="604"/>
      <c r="Q7" s="586"/>
      <c r="R7" s="585" t="s">
        <v>482</v>
      </c>
      <c r="S7" s="586"/>
    </row>
    <row r="8" spans="1:19" ht="38.25" customHeight="1" thickBot="1">
      <c r="A8" s="597"/>
      <c r="B8" s="602" t="s">
        <v>478</v>
      </c>
      <c r="C8" s="603"/>
      <c r="D8" s="602"/>
      <c r="E8" s="603"/>
      <c r="F8" s="602"/>
      <c r="G8" s="605"/>
      <c r="H8" s="603"/>
      <c r="I8" s="602"/>
      <c r="J8" s="605"/>
      <c r="K8" s="605"/>
      <c r="L8" s="605"/>
      <c r="M8" s="605"/>
      <c r="N8" s="605"/>
      <c r="O8" s="605"/>
      <c r="P8" s="605"/>
      <c r="Q8" s="603"/>
      <c r="R8" s="587"/>
      <c r="S8" s="588"/>
    </row>
    <row r="9" spans="1:19" ht="24.75" customHeight="1" thickBot="1">
      <c r="A9" s="589" t="s">
        <v>483</v>
      </c>
      <c r="B9" s="598" t="s">
        <v>483</v>
      </c>
      <c r="C9" s="362" t="s">
        <v>484</v>
      </c>
      <c r="D9" s="589" t="s">
        <v>486</v>
      </c>
      <c r="E9" s="362" t="s">
        <v>484</v>
      </c>
      <c r="F9" s="600" t="s">
        <v>487</v>
      </c>
      <c r="G9" s="601"/>
      <c r="H9" s="362" t="s">
        <v>484</v>
      </c>
      <c r="I9" s="361" t="s">
        <v>488</v>
      </c>
      <c r="J9" s="361" t="s">
        <v>490</v>
      </c>
      <c r="K9" s="598" t="s">
        <v>492</v>
      </c>
      <c r="L9" s="593" t="s">
        <v>493</v>
      </c>
      <c r="M9" s="594"/>
      <c r="N9" s="594"/>
      <c r="O9" s="594"/>
      <c r="P9" s="594"/>
      <c r="Q9" s="595"/>
      <c r="R9" s="589" t="s">
        <v>494</v>
      </c>
      <c r="S9" s="591" t="s">
        <v>495</v>
      </c>
    </row>
    <row r="10" spans="1:19" ht="26.25" thickBot="1">
      <c r="A10" s="590"/>
      <c r="B10" s="599"/>
      <c r="C10" s="363" t="s">
        <v>485</v>
      </c>
      <c r="D10" s="590"/>
      <c r="E10" s="363" t="s">
        <v>485</v>
      </c>
      <c r="F10" s="364" t="s">
        <v>496</v>
      </c>
      <c r="G10" s="364" t="s">
        <v>497</v>
      </c>
      <c r="H10" s="363" t="s">
        <v>485</v>
      </c>
      <c r="I10" s="364" t="s">
        <v>489</v>
      </c>
      <c r="J10" s="364" t="s">
        <v>491</v>
      </c>
      <c r="K10" s="599"/>
      <c r="L10" s="365" t="s">
        <v>64</v>
      </c>
      <c r="M10" s="365" t="s">
        <v>498</v>
      </c>
      <c r="N10" s="365" t="s">
        <v>499</v>
      </c>
      <c r="O10" s="365" t="s">
        <v>500</v>
      </c>
      <c r="P10" s="365" t="s">
        <v>501</v>
      </c>
      <c r="Q10" s="366" t="s">
        <v>502</v>
      </c>
      <c r="R10" s="590"/>
      <c r="S10" s="592"/>
    </row>
    <row r="11" spans="1:19" ht="12.75">
      <c r="A11" s="369"/>
      <c r="B11" s="370"/>
      <c r="C11" s="371"/>
      <c r="D11" s="370"/>
      <c r="E11" s="371"/>
      <c r="F11" s="370"/>
      <c r="G11" s="370"/>
      <c r="H11" s="371"/>
      <c r="I11" s="370"/>
      <c r="J11" s="370"/>
      <c r="K11" s="370"/>
      <c r="L11" s="372"/>
      <c r="M11" s="372"/>
      <c r="N11" s="372"/>
      <c r="O11" s="372"/>
      <c r="P11" s="372"/>
      <c r="Q11" s="380"/>
      <c r="R11" s="381"/>
      <c r="S11" s="371"/>
    </row>
    <row r="12" spans="1:19" ht="12.75">
      <c r="A12" s="373"/>
      <c r="B12" s="374"/>
      <c r="C12" s="375"/>
      <c r="D12" s="374"/>
      <c r="E12" s="375"/>
      <c r="F12" s="374"/>
      <c r="G12" s="374"/>
      <c r="H12" s="375"/>
      <c r="I12" s="374"/>
      <c r="J12" s="374"/>
      <c r="K12" s="374"/>
      <c r="L12" s="376"/>
      <c r="M12" s="376"/>
      <c r="N12" s="376"/>
      <c r="O12" s="376"/>
      <c r="P12" s="376"/>
      <c r="Q12" s="382"/>
      <c r="R12" s="383"/>
      <c r="S12" s="375"/>
    </row>
    <row r="13" spans="1:19" ht="12.75">
      <c r="A13" s="373"/>
      <c r="B13" s="374"/>
      <c r="C13" s="375"/>
      <c r="D13" s="374"/>
      <c r="E13" s="375"/>
      <c r="F13" s="374"/>
      <c r="G13" s="374"/>
      <c r="H13" s="375"/>
      <c r="I13" s="374"/>
      <c r="J13" s="374"/>
      <c r="K13" s="374"/>
      <c r="L13" s="376"/>
      <c r="M13" s="376"/>
      <c r="N13" s="376"/>
      <c r="O13" s="376"/>
      <c r="P13" s="376"/>
      <c r="Q13" s="382"/>
      <c r="R13" s="383"/>
      <c r="S13" s="375"/>
    </row>
    <row r="14" spans="1:19" ht="12.75">
      <c r="A14" s="373"/>
      <c r="B14" s="374"/>
      <c r="C14" s="375"/>
      <c r="D14" s="374"/>
      <c r="E14" s="375"/>
      <c r="F14" s="374"/>
      <c r="G14" s="374"/>
      <c r="H14" s="375"/>
      <c r="I14" s="374"/>
      <c r="J14" s="374"/>
      <c r="K14" s="374"/>
      <c r="L14" s="376"/>
      <c r="M14" s="376"/>
      <c r="N14" s="376"/>
      <c r="O14" s="376"/>
      <c r="P14" s="376"/>
      <c r="Q14" s="382"/>
      <c r="R14" s="383"/>
      <c r="S14" s="375"/>
    </row>
    <row r="15" spans="1:19" ht="12.75">
      <c r="A15" s="373"/>
      <c r="B15" s="374"/>
      <c r="C15" s="375"/>
      <c r="D15" s="374"/>
      <c r="E15" s="375"/>
      <c r="F15" s="374"/>
      <c r="G15" s="374"/>
      <c r="H15" s="375"/>
      <c r="I15" s="374"/>
      <c r="J15" s="374"/>
      <c r="K15" s="374"/>
      <c r="L15" s="376"/>
      <c r="M15" s="376"/>
      <c r="N15" s="376"/>
      <c r="O15" s="376"/>
      <c r="P15" s="376"/>
      <c r="Q15" s="382"/>
      <c r="R15" s="383"/>
      <c r="S15" s="375"/>
    </row>
    <row r="16" spans="1:19" ht="12.75">
      <c r="A16" s="373"/>
      <c r="B16" s="374"/>
      <c r="C16" s="375"/>
      <c r="D16" s="374"/>
      <c r="E16" s="375"/>
      <c r="F16" s="374"/>
      <c r="G16" s="374"/>
      <c r="H16" s="375"/>
      <c r="I16" s="374"/>
      <c r="J16" s="374"/>
      <c r="K16" s="374"/>
      <c r="L16" s="376"/>
      <c r="M16" s="376"/>
      <c r="N16" s="376"/>
      <c r="O16" s="376"/>
      <c r="P16" s="376"/>
      <c r="Q16" s="382"/>
      <c r="R16" s="383"/>
      <c r="S16" s="375"/>
    </row>
    <row r="17" spans="1:19" ht="12.75">
      <c r="A17" s="373"/>
      <c r="B17" s="374"/>
      <c r="C17" s="375"/>
      <c r="D17" s="374"/>
      <c r="E17" s="375"/>
      <c r="F17" s="374"/>
      <c r="G17" s="374"/>
      <c r="H17" s="375"/>
      <c r="I17" s="374"/>
      <c r="J17" s="374"/>
      <c r="K17" s="374"/>
      <c r="L17" s="376"/>
      <c r="M17" s="376"/>
      <c r="N17" s="376"/>
      <c r="O17" s="376"/>
      <c r="P17" s="376"/>
      <c r="Q17" s="382"/>
      <c r="R17" s="383"/>
      <c r="S17" s="375"/>
    </row>
    <row r="18" spans="1:19" ht="12.75">
      <c r="A18" s="373"/>
      <c r="B18" s="374"/>
      <c r="C18" s="375"/>
      <c r="D18" s="374"/>
      <c r="E18" s="375"/>
      <c r="F18" s="374"/>
      <c r="G18" s="374"/>
      <c r="H18" s="375"/>
      <c r="I18" s="374"/>
      <c r="J18" s="374"/>
      <c r="K18" s="374"/>
      <c r="L18" s="376"/>
      <c r="M18" s="376"/>
      <c r="N18" s="376"/>
      <c r="O18" s="376"/>
      <c r="P18" s="376"/>
      <c r="Q18" s="382"/>
      <c r="R18" s="383"/>
      <c r="S18" s="375"/>
    </row>
    <row r="19" spans="1:19" ht="13.5" thickBot="1">
      <c r="A19" s="377"/>
      <c r="B19" s="378"/>
      <c r="C19" s="379"/>
      <c r="D19" s="378"/>
      <c r="E19" s="379"/>
      <c r="F19" s="378"/>
      <c r="G19" s="378"/>
      <c r="H19" s="379"/>
      <c r="I19" s="378"/>
      <c r="J19" s="378"/>
      <c r="K19" s="378"/>
      <c r="L19" s="378"/>
      <c r="M19" s="378"/>
      <c r="N19" s="378"/>
      <c r="O19" s="378"/>
      <c r="P19" s="378"/>
      <c r="Q19" s="384"/>
      <c r="R19" s="384"/>
      <c r="S19" s="379"/>
    </row>
    <row r="20" ht="16.5" thickTop="1">
      <c r="A20" s="367"/>
    </row>
    <row r="21" ht="15.75">
      <c r="A21" s="11" t="s">
        <v>503</v>
      </c>
    </row>
    <row r="22" ht="15.75">
      <c r="A22" s="11" t="s">
        <v>504</v>
      </c>
    </row>
  </sheetData>
  <sheetProtection/>
  <mergeCells count="15">
    <mergeCell ref="B7:C7"/>
    <mergeCell ref="B8:C8"/>
    <mergeCell ref="D7:E8"/>
    <mergeCell ref="F7:H8"/>
    <mergeCell ref="I7:Q8"/>
    <mergeCell ref="R7:S8"/>
    <mergeCell ref="R9:R10"/>
    <mergeCell ref="S9:S10"/>
    <mergeCell ref="L9:Q9"/>
    <mergeCell ref="A7:A8"/>
    <mergeCell ref="A9:A10"/>
    <mergeCell ref="B9:B10"/>
    <mergeCell ref="D9:D10"/>
    <mergeCell ref="F9:G9"/>
    <mergeCell ref="K9:K10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3" max="3" width="18.28125" style="0" customWidth="1"/>
    <col min="5" max="5" width="18.421875" style="0" customWidth="1"/>
    <col min="6" max="6" width="18.28125" style="0" customWidth="1"/>
    <col min="7" max="7" width="18.140625" style="0" customWidth="1"/>
    <col min="9" max="9" width="18.421875" style="0" customWidth="1"/>
    <col min="10" max="10" width="16.421875" style="0" customWidth="1"/>
  </cols>
  <sheetData>
    <row r="1" ht="15.75">
      <c r="A1" s="15" t="s">
        <v>514</v>
      </c>
    </row>
    <row r="2" ht="16.5" thickBot="1">
      <c r="A2" s="15"/>
    </row>
    <row r="3" spans="1:10" ht="14.25">
      <c r="A3" s="606" t="s">
        <v>515</v>
      </c>
      <c r="B3" s="614"/>
      <c r="C3" s="614"/>
      <c r="D3" s="607"/>
      <c r="E3" s="606" t="s">
        <v>516</v>
      </c>
      <c r="F3" s="607"/>
      <c r="G3" s="606" t="s">
        <v>517</v>
      </c>
      <c r="H3" s="607"/>
      <c r="I3" s="606" t="s">
        <v>518</v>
      </c>
      <c r="J3" s="607"/>
    </row>
    <row r="4" spans="1:10" ht="24.75" thickBot="1">
      <c r="A4" s="395" t="s">
        <v>519</v>
      </c>
      <c r="B4" s="396" t="s">
        <v>520</v>
      </c>
      <c r="C4" s="396" t="s">
        <v>524</v>
      </c>
      <c r="D4" s="397" t="s">
        <v>67</v>
      </c>
      <c r="E4" s="395" t="s">
        <v>519</v>
      </c>
      <c r="F4" s="397" t="s">
        <v>521</v>
      </c>
      <c r="G4" s="395" t="s">
        <v>519</v>
      </c>
      <c r="H4" s="397" t="s">
        <v>522</v>
      </c>
      <c r="I4" s="395" t="s">
        <v>519</v>
      </c>
      <c r="J4" s="397" t="s">
        <v>523</v>
      </c>
    </row>
    <row r="5" spans="1:10" ht="26.25" customHeight="1" thickBot="1">
      <c r="A5" s="392"/>
      <c r="B5" s="393"/>
      <c r="C5" s="393"/>
      <c r="D5" s="394"/>
      <c r="E5" s="392"/>
      <c r="F5" s="394"/>
      <c r="G5" s="392"/>
      <c r="H5" s="394"/>
      <c r="I5" s="392"/>
      <c r="J5" s="394"/>
    </row>
    <row r="6" ht="13.5" thickBot="1"/>
    <row r="7" spans="1:9" ht="54.75" thickBot="1">
      <c r="A7" s="389" t="s">
        <v>511</v>
      </c>
      <c r="B7" s="390" t="s">
        <v>505</v>
      </c>
      <c r="C7" s="390" t="s">
        <v>513</v>
      </c>
      <c r="D7" s="390" t="s">
        <v>506</v>
      </c>
      <c r="E7" s="390" t="s">
        <v>507</v>
      </c>
      <c r="F7" s="390" t="s">
        <v>512</v>
      </c>
      <c r="G7" s="390" t="s">
        <v>508</v>
      </c>
      <c r="H7" s="390" t="s">
        <v>509</v>
      </c>
      <c r="I7" s="391" t="s">
        <v>510</v>
      </c>
    </row>
    <row r="8" spans="1:9" ht="12.75">
      <c r="A8" s="619"/>
      <c r="B8" s="615"/>
      <c r="C8" s="615"/>
      <c r="D8" s="615"/>
      <c r="E8" s="387"/>
      <c r="F8" s="615"/>
      <c r="G8" s="621"/>
      <c r="H8" s="615"/>
      <c r="I8" s="622"/>
    </row>
    <row r="9" spans="1:9" ht="12.75">
      <c r="A9" s="610"/>
      <c r="B9" s="611"/>
      <c r="C9" s="611"/>
      <c r="D9" s="611"/>
      <c r="E9" s="385"/>
      <c r="F9" s="611"/>
      <c r="G9" s="612"/>
      <c r="H9" s="611"/>
      <c r="I9" s="620"/>
    </row>
    <row r="10" spans="1:9" ht="12.75">
      <c r="A10" s="610"/>
      <c r="B10" s="611"/>
      <c r="C10" s="611"/>
      <c r="D10" s="611"/>
      <c r="E10" s="385"/>
      <c r="F10" s="611"/>
      <c r="G10" s="612"/>
      <c r="H10" s="611"/>
      <c r="I10" s="620"/>
    </row>
    <row r="11" spans="1:9" ht="12.75">
      <c r="A11" s="610"/>
      <c r="B11" s="611"/>
      <c r="C11" s="611"/>
      <c r="D11" s="611"/>
      <c r="E11" s="385"/>
      <c r="F11" s="611"/>
      <c r="G11" s="612"/>
      <c r="H11" s="611"/>
      <c r="I11" s="620"/>
    </row>
    <row r="12" spans="1:9" ht="14.25">
      <c r="A12" s="617"/>
      <c r="B12" s="608"/>
      <c r="C12" s="608"/>
      <c r="D12" s="608"/>
      <c r="E12" s="386"/>
      <c r="F12" s="608"/>
      <c r="G12" s="608"/>
      <c r="H12" s="608"/>
      <c r="I12" s="609"/>
    </row>
    <row r="13" spans="1:9" ht="14.25">
      <c r="A13" s="617"/>
      <c r="B13" s="608"/>
      <c r="C13" s="608"/>
      <c r="D13" s="608"/>
      <c r="E13" s="386"/>
      <c r="F13" s="608"/>
      <c r="G13" s="608"/>
      <c r="H13" s="608"/>
      <c r="I13" s="609"/>
    </row>
    <row r="14" spans="1:9" ht="14.25">
      <c r="A14" s="617"/>
      <c r="B14" s="608"/>
      <c r="C14" s="608"/>
      <c r="D14" s="608"/>
      <c r="E14" s="386"/>
      <c r="F14" s="608"/>
      <c r="G14" s="608"/>
      <c r="H14" s="608"/>
      <c r="I14" s="609"/>
    </row>
    <row r="15" spans="1:9" ht="14.25">
      <c r="A15" s="617"/>
      <c r="B15" s="608"/>
      <c r="C15" s="608"/>
      <c r="D15" s="608"/>
      <c r="E15" s="386"/>
      <c r="F15" s="608"/>
      <c r="G15" s="608"/>
      <c r="H15" s="608"/>
      <c r="I15" s="609"/>
    </row>
    <row r="16" spans="1:9" ht="14.25">
      <c r="A16" s="617"/>
      <c r="B16" s="608"/>
      <c r="C16" s="608"/>
      <c r="D16" s="608"/>
      <c r="E16" s="386"/>
      <c r="F16" s="608"/>
      <c r="G16" s="608"/>
      <c r="H16" s="608"/>
      <c r="I16" s="609"/>
    </row>
    <row r="17" spans="1:9" ht="14.25">
      <c r="A17" s="617"/>
      <c r="B17" s="608"/>
      <c r="C17" s="608"/>
      <c r="D17" s="608"/>
      <c r="E17" s="386"/>
      <c r="F17" s="608"/>
      <c r="G17" s="608"/>
      <c r="H17" s="608"/>
      <c r="I17" s="609"/>
    </row>
    <row r="18" spans="1:9" ht="14.25">
      <c r="A18" s="617"/>
      <c r="B18" s="608"/>
      <c r="C18" s="608"/>
      <c r="D18" s="608"/>
      <c r="E18" s="386"/>
      <c r="F18" s="608"/>
      <c r="G18" s="608"/>
      <c r="H18" s="608"/>
      <c r="I18" s="609"/>
    </row>
    <row r="19" spans="1:9" ht="14.25">
      <c r="A19" s="617"/>
      <c r="B19" s="608"/>
      <c r="C19" s="608"/>
      <c r="D19" s="608"/>
      <c r="E19" s="386"/>
      <c r="F19" s="608"/>
      <c r="G19" s="608"/>
      <c r="H19" s="608"/>
      <c r="I19" s="609"/>
    </row>
    <row r="20" spans="1:9" ht="12.75">
      <c r="A20" s="610"/>
      <c r="B20" s="611"/>
      <c r="C20" s="611"/>
      <c r="D20" s="611"/>
      <c r="E20" s="385"/>
      <c r="F20" s="611"/>
      <c r="G20" s="612"/>
      <c r="H20" s="611"/>
      <c r="I20" s="620"/>
    </row>
    <row r="21" spans="1:9" ht="14.25">
      <c r="A21" s="610"/>
      <c r="B21" s="611"/>
      <c r="C21" s="611"/>
      <c r="D21" s="611"/>
      <c r="E21" s="386"/>
      <c r="F21" s="611"/>
      <c r="G21" s="612"/>
      <c r="H21" s="611"/>
      <c r="I21" s="620"/>
    </row>
    <row r="22" spans="1:9" ht="14.25">
      <c r="A22" s="610"/>
      <c r="B22" s="611"/>
      <c r="C22" s="611"/>
      <c r="D22" s="611"/>
      <c r="E22" s="386"/>
      <c r="F22" s="611"/>
      <c r="G22" s="612"/>
      <c r="H22" s="611"/>
      <c r="I22" s="620"/>
    </row>
    <row r="23" spans="1:9" ht="14.25">
      <c r="A23" s="610"/>
      <c r="B23" s="611"/>
      <c r="C23" s="611"/>
      <c r="D23" s="611"/>
      <c r="E23" s="386"/>
      <c r="F23" s="611"/>
      <c r="G23" s="612"/>
      <c r="H23" s="611"/>
      <c r="I23" s="620"/>
    </row>
    <row r="24" spans="1:9" ht="14.25">
      <c r="A24" s="617"/>
      <c r="B24" s="608"/>
      <c r="C24" s="608"/>
      <c r="D24" s="608"/>
      <c r="E24" s="386"/>
      <c r="F24" s="608"/>
      <c r="G24" s="608"/>
      <c r="H24" s="608"/>
      <c r="I24" s="609"/>
    </row>
    <row r="25" spans="1:9" ht="14.25">
      <c r="A25" s="617"/>
      <c r="B25" s="608"/>
      <c r="C25" s="608"/>
      <c r="D25" s="608"/>
      <c r="E25" s="386"/>
      <c r="F25" s="608"/>
      <c r="G25" s="608"/>
      <c r="H25" s="608"/>
      <c r="I25" s="609"/>
    </row>
    <row r="26" spans="1:9" ht="14.25">
      <c r="A26" s="617"/>
      <c r="B26" s="608"/>
      <c r="C26" s="608"/>
      <c r="D26" s="608"/>
      <c r="E26" s="386"/>
      <c r="F26" s="608"/>
      <c r="G26" s="608"/>
      <c r="H26" s="608"/>
      <c r="I26" s="609"/>
    </row>
    <row r="27" spans="1:9" ht="14.25">
      <c r="A27" s="617"/>
      <c r="B27" s="608"/>
      <c r="C27" s="608"/>
      <c r="D27" s="608"/>
      <c r="E27" s="386"/>
      <c r="F27" s="608"/>
      <c r="G27" s="608"/>
      <c r="H27" s="608"/>
      <c r="I27" s="609"/>
    </row>
    <row r="28" spans="1:9" ht="14.25">
      <c r="A28" s="617"/>
      <c r="B28" s="608"/>
      <c r="C28" s="608"/>
      <c r="D28" s="608"/>
      <c r="E28" s="386"/>
      <c r="F28" s="608"/>
      <c r="G28" s="608"/>
      <c r="H28" s="608"/>
      <c r="I28" s="609"/>
    </row>
    <row r="29" spans="1:9" ht="14.25">
      <c r="A29" s="617"/>
      <c r="B29" s="608"/>
      <c r="C29" s="608"/>
      <c r="D29" s="608"/>
      <c r="E29" s="386"/>
      <c r="F29" s="608"/>
      <c r="G29" s="608"/>
      <c r="H29" s="608"/>
      <c r="I29" s="609"/>
    </row>
    <row r="30" spans="1:9" ht="15" thickBot="1">
      <c r="A30" s="618"/>
      <c r="B30" s="613"/>
      <c r="C30" s="613"/>
      <c r="D30" s="613"/>
      <c r="E30" s="388"/>
      <c r="F30" s="613"/>
      <c r="G30" s="613"/>
      <c r="H30" s="613"/>
      <c r="I30" s="616"/>
    </row>
    <row r="33" ht="28.5" customHeight="1"/>
    <row r="34" ht="22.5" customHeight="1"/>
  </sheetData>
  <sheetProtection/>
  <mergeCells count="52">
    <mergeCell ref="B8:B11"/>
    <mergeCell ref="C8:C11"/>
    <mergeCell ref="D8:D11"/>
    <mergeCell ref="F8:F11"/>
    <mergeCell ref="G8:G11"/>
    <mergeCell ref="I8:I11"/>
    <mergeCell ref="A12:A15"/>
    <mergeCell ref="B12:B15"/>
    <mergeCell ref="C12:C15"/>
    <mergeCell ref="D12:D15"/>
    <mergeCell ref="F12:F15"/>
    <mergeCell ref="G12:G15"/>
    <mergeCell ref="H12:H15"/>
    <mergeCell ref="I12:I15"/>
    <mergeCell ref="A8:A11"/>
    <mergeCell ref="I20:I23"/>
    <mergeCell ref="A16:A19"/>
    <mergeCell ref="B16:B19"/>
    <mergeCell ref="C16:C19"/>
    <mergeCell ref="D16:D19"/>
    <mergeCell ref="F16:F19"/>
    <mergeCell ref="G16:G19"/>
    <mergeCell ref="I28:I30"/>
    <mergeCell ref="A24:A27"/>
    <mergeCell ref="B24:B27"/>
    <mergeCell ref="C24:C27"/>
    <mergeCell ref="D24:D27"/>
    <mergeCell ref="F24:F27"/>
    <mergeCell ref="G24:G27"/>
    <mergeCell ref="A28:A30"/>
    <mergeCell ref="B28:B30"/>
    <mergeCell ref="C28:C30"/>
    <mergeCell ref="D28:D30"/>
    <mergeCell ref="F28:F30"/>
    <mergeCell ref="G28:G30"/>
    <mergeCell ref="A3:D3"/>
    <mergeCell ref="E3:F3"/>
    <mergeCell ref="G3:H3"/>
    <mergeCell ref="H28:H30"/>
    <mergeCell ref="C20:C23"/>
    <mergeCell ref="D20:D23"/>
    <mergeCell ref="H8:H11"/>
    <mergeCell ref="I3:J3"/>
    <mergeCell ref="H24:H27"/>
    <mergeCell ref="I24:I27"/>
    <mergeCell ref="H16:H19"/>
    <mergeCell ref="I16:I19"/>
    <mergeCell ref="A20:A23"/>
    <mergeCell ref="B20:B23"/>
    <mergeCell ref="F20:F23"/>
    <mergeCell ref="G20:G23"/>
    <mergeCell ref="H20:H23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6.140625" style="8" customWidth="1"/>
    <col min="2" max="16384" width="9.140625" style="8" customWidth="1"/>
  </cols>
  <sheetData>
    <row r="1" ht="25.5">
      <c r="A1" s="5" t="s">
        <v>392</v>
      </c>
    </row>
    <row r="2" ht="18.75">
      <c r="A2" s="97"/>
    </row>
    <row r="3" ht="18.75">
      <c r="A3" s="97" t="s">
        <v>155</v>
      </c>
    </row>
    <row r="4" ht="110.25" customHeight="1">
      <c r="A4" s="711"/>
    </row>
    <row r="5" ht="18.75">
      <c r="A5" s="12"/>
    </row>
    <row r="6" ht="18.75">
      <c r="A6" s="12" t="s">
        <v>156</v>
      </c>
    </row>
    <row r="7" ht="18.75">
      <c r="A7" s="12"/>
    </row>
    <row r="8" ht="18.75">
      <c r="A8" s="12" t="s">
        <v>157</v>
      </c>
    </row>
    <row r="9" ht="110.25" customHeight="1">
      <c r="A9" s="711"/>
    </row>
    <row r="10" ht="18.75">
      <c r="A10" s="12" t="s">
        <v>158</v>
      </c>
    </row>
    <row r="11" ht="109.5" customHeight="1">
      <c r="A11" s="711"/>
    </row>
    <row r="12" ht="18.75">
      <c r="A12" s="12" t="s">
        <v>159</v>
      </c>
    </row>
    <row r="13" ht="109.5" customHeight="1">
      <c r="A13" s="711"/>
    </row>
    <row r="14" ht="18.75">
      <c r="A14" s="12" t="s">
        <v>160</v>
      </c>
    </row>
    <row r="15" ht="109.5" customHeight="1">
      <c r="A15" s="711"/>
    </row>
    <row r="16" ht="18.75">
      <c r="A16" s="12"/>
    </row>
    <row r="17" ht="18.75">
      <c r="A17" s="12" t="s">
        <v>161</v>
      </c>
    </row>
    <row r="18" ht="109.5" customHeight="1">
      <c r="A18" s="711"/>
    </row>
    <row r="19" ht="18.75">
      <c r="A19" s="12" t="s">
        <v>162</v>
      </c>
    </row>
    <row r="20" ht="111.75" customHeight="1">
      <c r="A20" s="711"/>
    </row>
    <row r="24" ht="15.75">
      <c r="C24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H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8" customWidth="1"/>
    <col min="2" max="2" width="19.8515625" style="8" customWidth="1"/>
    <col min="3" max="3" width="8.140625" style="8" customWidth="1"/>
    <col min="4" max="4" width="10.57421875" style="8" customWidth="1"/>
    <col min="5" max="5" width="17.57421875" style="8" customWidth="1"/>
    <col min="6" max="6" width="10.8515625" style="8" customWidth="1"/>
    <col min="7" max="8" width="10.140625" style="8" customWidth="1"/>
    <col min="9" max="16384" width="9.140625" style="8" customWidth="1"/>
  </cols>
  <sheetData>
    <row r="1" ht="25.5">
      <c r="A1" s="5" t="s">
        <v>399</v>
      </c>
    </row>
    <row r="2" ht="19.5" thickBot="1">
      <c r="A2" s="145"/>
    </row>
    <row r="3" spans="1:8" ht="26.25" customHeight="1">
      <c r="A3" s="448" t="s">
        <v>66</v>
      </c>
      <c r="B3" s="449" t="s">
        <v>57</v>
      </c>
      <c r="C3" s="449" t="s">
        <v>163</v>
      </c>
      <c r="D3" s="449" t="s">
        <v>299</v>
      </c>
      <c r="E3" s="331" t="s">
        <v>164</v>
      </c>
      <c r="F3" s="578" t="s">
        <v>255</v>
      </c>
      <c r="G3" s="630" t="s">
        <v>464</v>
      </c>
      <c r="H3" s="463" t="s">
        <v>451</v>
      </c>
    </row>
    <row r="4" spans="1:8" ht="20.25" customHeight="1">
      <c r="A4" s="467"/>
      <c r="B4" s="466"/>
      <c r="C4" s="466"/>
      <c r="D4" s="466"/>
      <c r="E4" s="332" t="s">
        <v>253</v>
      </c>
      <c r="F4" s="636"/>
      <c r="G4" s="631"/>
      <c r="H4" s="464"/>
    </row>
    <row r="5" spans="1:8" ht="18.75" customHeight="1" thickBot="1">
      <c r="A5" s="450"/>
      <c r="B5" s="440"/>
      <c r="C5" s="440"/>
      <c r="D5" s="440"/>
      <c r="E5" s="333" t="s">
        <v>254</v>
      </c>
      <c r="F5" s="637"/>
      <c r="G5" s="632"/>
      <c r="H5" s="465"/>
    </row>
    <row r="6" spans="1:8" ht="16.5" thickTop="1">
      <c r="A6" s="640"/>
      <c r="B6" s="629"/>
      <c r="C6" s="629"/>
      <c r="D6" s="629"/>
      <c r="E6" s="65"/>
      <c r="F6" s="105"/>
      <c r="G6" s="336"/>
      <c r="H6" s="99"/>
    </row>
    <row r="7" spans="1:8" ht="15.75">
      <c r="A7" s="626"/>
      <c r="B7" s="624"/>
      <c r="C7" s="624"/>
      <c r="D7" s="624"/>
      <c r="E7" s="57"/>
      <c r="F7" s="106"/>
      <c r="G7" s="337"/>
      <c r="H7" s="79"/>
    </row>
    <row r="8" spans="1:8" ht="15.75">
      <c r="A8" s="625"/>
      <c r="B8" s="623"/>
      <c r="C8" s="623"/>
      <c r="D8" s="623"/>
      <c r="E8" s="57"/>
      <c r="F8" s="106"/>
      <c r="G8" s="337"/>
      <c r="H8" s="79"/>
    </row>
    <row r="9" spans="1:8" ht="15.75">
      <c r="A9" s="626"/>
      <c r="B9" s="624"/>
      <c r="C9" s="624"/>
      <c r="D9" s="624"/>
      <c r="E9" s="57"/>
      <c r="F9" s="106"/>
      <c r="G9" s="337"/>
      <c r="H9" s="79"/>
    </row>
    <row r="10" spans="1:8" ht="15.75">
      <c r="A10" s="625"/>
      <c r="B10" s="623"/>
      <c r="C10" s="623"/>
      <c r="D10" s="623"/>
      <c r="E10" s="57"/>
      <c r="F10" s="106"/>
      <c r="G10" s="337"/>
      <c r="H10" s="79"/>
    </row>
    <row r="11" spans="1:8" ht="15.75">
      <c r="A11" s="626"/>
      <c r="B11" s="624"/>
      <c r="C11" s="624"/>
      <c r="D11" s="624"/>
      <c r="E11" s="57"/>
      <c r="F11" s="106"/>
      <c r="G11" s="337"/>
      <c r="H11" s="79"/>
    </row>
    <row r="12" spans="1:8" ht="15.75">
      <c r="A12" s="625"/>
      <c r="B12" s="623"/>
      <c r="C12" s="623"/>
      <c r="D12" s="623"/>
      <c r="E12" s="57"/>
      <c r="F12" s="106"/>
      <c r="G12" s="337"/>
      <c r="H12" s="79"/>
    </row>
    <row r="13" spans="1:8" ht="15.75">
      <c r="A13" s="626"/>
      <c r="B13" s="624"/>
      <c r="C13" s="624"/>
      <c r="D13" s="624"/>
      <c r="E13" s="57"/>
      <c r="F13" s="106"/>
      <c r="G13" s="337"/>
      <c r="H13" s="79"/>
    </row>
    <row r="14" spans="1:8" ht="15.75">
      <c r="A14" s="625"/>
      <c r="B14" s="623"/>
      <c r="C14" s="623"/>
      <c r="D14" s="623"/>
      <c r="E14" s="57"/>
      <c r="F14" s="106"/>
      <c r="G14" s="337"/>
      <c r="H14" s="79"/>
    </row>
    <row r="15" spans="1:8" ht="15.75">
      <c r="A15" s="626"/>
      <c r="B15" s="624"/>
      <c r="C15" s="624"/>
      <c r="D15" s="624"/>
      <c r="E15" s="57"/>
      <c r="F15" s="106"/>
      <c r="G15" s="337"/>
      <c r="H15" s="79"/>
    </row>
    <row r="16" spans="1:8" ht="15.75">
      <c r="A16" s="625"/>
      <c r="B16" s="623"/>
      <c r="C16" s="623"/>
      <c r="D16" s="623"/>
      <c r="E16" s="57"/>
      <c r="F16" s="106"/>
      <c r="G16" s="337"/>
      <c r="H16" s="79"/>
    </row>
    <row r="17" spans="1:8" ht="15.75">
      <c r="A17" s="626"/>
      <c r="B17" s="624"/>
      <c r="C17" s="624"/>
      <c r="D17" s="624"/>
      <c r="E17" s="57"/>
      <c r="F17" s="106"/>
      <c r="G17" s="337"/>
      <c r="H17" s="79"/>
    </row>
    <row r="18" spans="1:8" ht="15.75">
      <c r="A18" s="625"/>
      <c r="B18" s="623"/>
      <c r="C18" s="623"/>
      <c r="D18" s="623"/>
      <c r="E18" s="57"/>
      <c r="F18" s="106"/>
      <c r="G18" s="337"/>
      <c r="H18" s="79"/>
    </row>
    <row r="19" spans="1:8" ht="15.75">
      <c r="A19" s="626"/>
      <c r="B19" s="624"/>
      <c r="C19" s="624"/>
      <c r="D19" s="624"/>
      <c r="E19" s="57"/>
      <c r="F19" s="106"/>
      <c r="G19" s="337"/>
      <c r="H19" s="79"/>
    </row>
    <row r="20" spans="1:8" ht="15.75">
      <c r="A20" s="625"/>
      <c r="B20" s="623"/>
      <c r="C20" s="623"/>
      <c r="D20" s="623"/>
      <c r="E20" s="57"/>
      <c r="F20" s="106"/>
      <c r="G20" s="337"/>
      <c r="H20" s="79"/>
    </row>
    <row r="21" spans="1:8" ht="15.75">
      <c r="A21" s="626"/>
      <c r="B21" s="624"/>
      <c r="C21" s="624"/>
      <c r="D21" s="624"/>
      <c r="E21" s="57"/>
      <c r="F21" s="106"/>
      <c r="G21" s="337"/>
      <c r="H21" s="79"/>
    </row>
    <row r="22" spans="1:8" ht="15.75">
      <c r="A22" s="625"/>
      <c r="B22" s="623"/>
      <c r="C22" s="623"/>
      <c r="D22" s="623"/>
      <c r="E22" s="57"/>
      <c r="F22" s="106"/>
      <c r="G22" s="337"/>
      <c r="H22" s="79"/>
    </row>
    <row r="23" spans="1:8" ht="15.75">
      <c r="A23" s="626"/>
      <c r="B23" s="624"/>
      <c r="C23" s="624"/>
      <c r="D23" s="624"/>
      <c r="E23" s="57"/>
      <c r="F23" s="106"/>
      <c r="G23" s="337"/>
      <c r="H23" s="79"/>
    </row>
    <row r="24" spans="1:8" ht="15.75">
      <c r="A24" s="625"/>
      <c r="B24" s="623"/>
      <c r="C24" s="623"/>
      <c r="D24" s="623"/>
      <c r="E24" s="57"/>
      <c r="F24" s="106"/>
      <c r="G24" s="337"/>
      <c r="H24" s="79"/>
    </row>
    <row r="25" spans="1:8" ht="15.75">
      <c r="A25" s="626"/>
      <c r="B25" s="624"/>
      <c r="C25" s="624"/>
      <c r="D25" s="624"/>
      <c r="E25" s="57"/>
      <c r="F25" s="106"/>
      <c r="G25" s="337"/>
      <c r="H25" s="79"/>
    </row>
    <row r="26" spans="1:8" ht="15.75">
      <c r="A26" s="625"/>
      <c r="B26" s="623"/>
      <c r="C26" s="623"/>
      <c r="D26" s="623"/>
      <c r="E26" s="57"/>
      <c r="F26" s="106"/>
      <c r="G26" s="337"/>
      <c r="H26" s="79"/>
    </row>
    <row r="27" spans="1:8" ht="15.75">
      <c r="A27" s="626"/>
      <c r="B27" s="624"/>
      <c r="C27" s="624"/>
      <c r="D27" s="624"/>
      <c r="E27" s="57"/>
      <c r="F27" s="106"/>
      <c r="G27" s="337"/>
      <c r="H27" s="79"/>
    </row>
    <row r="28" spans="1:8" ht="15.75">
      <c r="A28" s="625"/>
      <c r="B28" s="623"/>
      <c r="C28" s="623"/>
      <c r="D28" s="623"/>
      <c r="E28" s="57"/>
      <c r="F28" s="106"/>
      <c r="G28" s="337"/>
      <c r="H28" s="79"/>
    </row>
    <row r="29" spans="1:8" ht="15.75">
      <c r="A29" s="626"/>
      <c r="B29" s="624"/>
      <c r="C29" s="624"/>
      <c r="D29" s="624"/>
      <c r="E29" s="57"/>
      <c r="F29" s="106"/>
      <c r="G29" s="337"/>
      <c r="H29" s="79"/>
    </row>
    <row r="30" spans="1:8" ht="15.75">
      <c r="A30" s="625"/>
      <c r="B30" s="623"/>
      <c r="C30" s="623"/>
      <c r="D30" s="623"/>
      <c r="E30" s="57"/>
      <c r="F30" s="106"/>
      <c r="G30" s="337"/>
      <c r="H30" s="79"/>
    </row>
    <row r="31" spans="1:8" ht="16.5" thickBot="1">
      <c r="A31" s="628"/>
      <c r="B31" s="627"/>
      <c r="C31" s="627"/>
      <c r="D31" s="627"/>
      <c r="E31" s="66"/>
      <c r="F31" s="107"/>
      <c r="G31" s="338"/>
      <c r="H31" s="101"/>
    </row>
    <row r="32" spans="1:8" ht="31.5" customHeight="1" thickTop="1">
      <c r="A32" s="638" t="s">
        <v>218</v>
      </c>
      <c r="B32" s="639"/>
      <c r="C32" s="639"/>
      <c r="D32" s="639"/>
      <c r="E32" s="639"/>
      <c r="F32" s="335" t="s">
        <v>172</v>
      </c>
      <c r="G32" s="339" t="s">
        <v>59</v>
      </c>
      <c r="H32" s="103"/>
    </row>
    <row r="33" spans="1:8" ht="34.5" customHeight="1" thickBot="1">
      <c r="A33" s="633" t="s">
        <v>165</v>
      </c>
      <c r="B33" s="634"/>
      <c r="C33" s="634"/>
      <c r="D33" s="634"/>
      <c r="E33" s="634"/>
      <c r="F33" s="635"/>
      <c r="G33" s="340"/>
      <c r="H33" s="241" t="s">
        <v>59</v>
      </c>
    </row>
    <row r="34" ht="12.75">
      <c r="A34" s="39"/>
    </row>
    <row r="35" ht="18.75">
      <c r="A35" s="13"/>
    </row>
    <row r="36" ht="18.75">
      <c r="A36" s="12" t="s">
        <v>166</v>
      </c>
    </row>
    <row r="38" ht="12.75"/>
    <row r="39" ht="12.75"/>
    <row r="40" ht="12.75"/>
    <row r="41" ht="12.75"/>
    <row r="42" ht="12.75"/>
    <row r="43" ht="12.75"/>
    <row r="44" ht="12.75"/>
  </sheetData>
  <sheetProtection/>
  <mergeCells count="61">
    <mergeCell ref="H3:H5"/>
    <mergeCell ref="G3:G5"/>
    <mergeCell ref="A33:F33"/>
    <mergeCell ref="B3:B5"/>
    <mergeCell ref="C3:C5"/>
    <mergeCell ref="F3:F5"/>
    <mergeCell ref="A3:A5"/>
    <mergeCell ref="D3:D5"/>
    <mergeCell ref="A32:E32"/>
    <mergeCell ref="A6:A7"/>
    <mergeCell ref="B6:B7"/>
    <mergeCell ref="C6:C7"/>
    <mergeCell ref="D6:D7"/>
    <mergeCell ref="A8:A9"/>
    <mergeCell ref="B8:B9"/>
    <mergeCell ref="A12:A13"/>
    <mergeCell ref="A10:A11"/>
    <mergeCell ref="B10:B11"/>
    <mergeCell ref="C12:C13"/>
    <mergeCell ref="C10:C11"/>
    <mergeCell ref="C8:C9"/>
    <mergeCell ref="B12:B13"/>
    <mergeCell ref="B30:B31"/>
    <mergeCell ref="A30:A31"/>
    <mergeCell ref="A28:A29"/>
    <mergeCell ref="B28:B29"/>
    <mergeCell ref="B26:B27"/>
    <mergeCell ref="A26:A27"/>
    <mergeCell ref="B24:B25"/>
    <mergeCell ref="A24:A25"/>
    <mergeCell ref="C14:C15"/>
    <mergeCell ref="A22:A23"/>
    <mergeCell ref="B22:B23"/>
    <mergeCell ref="B20:B21"/>
    <mergeCell ref="A20:A21"/>
    <mergeCell ref="A14:A15"/>
    <mergeCell ref="C18:C19"/>
    <mergeCell ref="B14:B15"/>
    <mergeCell ref="C30:C31"/>
    <mergeCell ref="C28:C29"/>
    <mergeCell ref="C26:C27"/>
    <mergeCell ref="C24:C25"/>
    <mergeCell ref="C22:C23"/>
    <mergeCell ref="C20:C21"/>
    <mergeCell ref="D14:D15"/>
    <mergeCell ref="D12:D13"/>
    <mergeCell ref="D10:D11"/>
    <mergeCell ref="D8:D9"/>
    <mergeCell ref="D30:D31"/>
    <mergeCell ref="D28:D29"/>
    <mergeCell ref="D26:D27"/>
    <mergeCell ref="D24:D25"/>
    <mergeCell ref="D22:D23"/>
    <mergeCell ref="D20:D21"/>
    <mergeCell ref="D18:D19"/>
    <mergeCell ref="A16:A17"/>
    <mergeCell ref="D16:D17"/>
    <mergeCell ref="C16:C17"/>
    <mergeCell ref="B16:B17"/>
    <mergeCell ref="A18:A19"/>
    <mergeCell ref="B18:B19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L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8" customWidth="1"/>
    <col min="2" max="2" width="15.57421875" style="8" customWidth="1"/>
    <col min="3" max="3" width="7.00390625" style="8" customWidth="1"/>
    <col min="4" max="4" width="25.140625" style="8" customWidth="1"/>
    <col min="5" max="5" width="15.7109375" style="8" customWidth="1"/>
    <col min="6" max="6" width="7.421875" style="8" bestFit="1" customWidth="1"/>
    <col min="7" max="8" width="15.7109375" style="8" customWidth="1"/>
    <col min="9" max="9" width="15.28125" style="8" customWidth="1"/>
    <col min="10" max="11" width="6.28125" style="8" customWidth="1"/>
    <col min="12" max="12" width="8.28125" style="8" customWidth="1"/>
    <col min="13" max="16384" width="9.140625" style="8" customWidth="1"/>
  </cols>
  <sheetData>
    <row r="1" spans="1:12" ht="25.5">
      <c r="A1" s="647" t="s">
        <v>400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s="11" customFormat="1" ht="16.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579" t="s">
        <v>66</v>
      </c>
      <c r="B3" s="468" t="s">
        <v>57</v>
      </c>
      <c r="C3" s="648" t="s">
        <v>167</v>
      </c>
      <c r="D3" s="449" t="s">
        <v>394</v>
      </c>
      <c r="E3" s="449" t="s">
        <v>393</v>
      </c>
      <c r="F3" s="449"/>
      <c r="G3" s="449"/>
      <c r="H3" s="449"/>
      <c r="I3" s="463" t="s">
        <v>397</v>
      </c>
      <c r="J3" s="300"/>
      <c r="K3" s="300"/>
      <c r="L3" s="289"/>
    </row>
    <row r="4" spans="1:12" ht="132" thickBot="1">
      <c r="A4" s="580"/>
      <c r="B4" s="470"/>
      <c r="C4" s="649"/>
      <c r="D4" s="440"/>
      <c r="E4" s="85" t="s">
        <v>454</v>
      </c>
      <c r="F4" s="85" t="s">
        <v>395</v>
      </c>
      <c r="G4" s="85" t="s">
        <v>396</v>
      </c>
      <c r="H4" s="85" t="s">
        <v>398</v>
      </c>
      <c r="I4" s="465"/>
      <c r="J4" s="253"/>
      <c r="K4" s="253"/>
      <c r="L4" s="253"/>
    </row>
    <row r="5" spans="1:12" ht="16.5" thickTop="1">
      <c r="A5" s="80"/>
      <c r="B5" s="65"/>
      <c r="C5" s="105"/>
      <c r="D5" s="65"/>
      <c r="E5" s="65"/>
      <c r="F5" s="65"/>
      <c r="G5" s="65"/>
      <c r="H5" s="65"/>
      <c r="I5" s="99"/>
      <c r="J5" s="253"/>
      <c r="K5" s="253"/>
      <c r="L5" s="253"/>
    </row>
    <row r="6" spans="1:12" ht="15.75">
      <c r="A6" s="98"/>
      <c r="B6" s="57"/>
      <c r="C6" s="106"/>
      <c r="D6" s="57"/>
      <c r="E6" s="57"/>
      <c r="F6" s="57"/>
      <c r="G6" s="57"/>
      <c r="H6" s="57"/>
      <c r="I6" s="79"/>
      <c r="J6" s="253"/>
      <c r="K6" s="253"/>
      <c r="L6" s="253"/>
    </row>
    <row r="7" spans="1:12" ht="15.75">
      <c r="A7" s="98"/>
      <c r="B7" s="57"/>
      <c r="C7" s="106"/>
      <c r="D7" s="57"/>
      <c r="E7" s="57"/>
      <c r="F7" s="57"/>
      <c r="G7" s="57"/>
      <c r="H7" s="57"/>
      <c r="I7" s="79"/>
      <c r="J7" s="253"/>
      <c r="K7" s="253"/>
      <c r="L7" s="253"/>
    </row>
    <row r="8" spans="1:12" ht="15.75">
      <c r="A8" s="98"/>
      <c r="B8" s="57"/>
      <c r="C8" s="106"/>
      <c r="D8" s="57"/>
      <c r="E8" s="57"/>
      <c r="F8" s="57"/>
      <c r="G8" s="57"/>
      <c r="H8" s="57"/>
      <c r="I8" s="79"/>
      <c r="J8" s="253"/>
      <c r="K8" s="253"/>
      <c r="L8" s="253"/>
    </row>
    <row r="9" spans="1:12" ht="15.75">
      <c r="A9" s="98"/>
      <c r="B9" s="57"/>
      <c r="C9" s="106"/>
      <c r="D9" s="57"/>
      <c r="E9" s="57"/>
      <c r="F9" s="57"/>
      <c r="G9" s="57"/>
      <c r="H9" s="57"/>
      <c r="I9" s="79"/>
      <c r="J9" s="253"/>
      <c r="K9" s="253"/>
      <c r="L9" s="253"/>
    </row>
    <row r="10" spans="1:12" ht="15.75">
      <c r="A10" s="98"/>
      <c r="B10" s="57"/>
      <c r="C10" s="106"/>
      <c r="D10" s="57"/>
      <c r="E10" s="57"/>
      <c r="F10" s="57"/>
      <c r="G10" s="57"/>
      <c r="H10" s="57"/>
      <c r="I10" s="79"/>
      <c r="J10" s="253"/>
      <c r="K10" s="253"/>
      <c r="L10" s="253"/>
    </row>
    <row r="11" spans="1:12" ht="15.75">
      <c r="A11" s="98"/>
      <c r="B11" s="57"/>
      <c r="C11" s="106"/>
      <c r="D11" s="57"/>
      <c r="E11" s="57"/>
      <c r="F11" s="57"/>
      <c r="G11" s="57"/>
      <c r="H11" s="57"/>
      <c r="I11" s="79"/>
      <c r="J11" s="253"/>
      <c r="K11" s="253"/>
      <c r="L11" s="253"/>
    </row>
    <row r="12" spans="1:12" ht="15.75">
      <c r="A12" s="98"/>
      <c r="B12" s="57"/>
      <c r="C12" s="106"/>
      <c r="D12" s="57"/>
      <c r="E12" s="57"/>
      <c r="F12" s="57"/>
      <c r="G12" s="57"/>
      <c r="H12" s="57"/>
      <c r="I12" s="79"/>
      <c r="J12" s="253"/>
      <c r="K12" s="253"/>
      <c r="L12" s="253"/>
    </row>
    <row r="13" spans="1:12" ht="15.75">
      <c r="A13" s="98"/>
      <c r="B13" s="57"/>
      <c r="C13" s="106"/>
      <c r="D13" s="57"/>
      <c r="E13" s="57"/>
      <c r="F13" s="57"/>
      <c r="G13" s="57"/>
      <c r="H13" s="57"/>
      <c r="I13" s="79"/>
      <c r="J13" s="253"/>
      <c r="K13" s="253"/>
      <c r="L13" s="253"/>
    </row>
    <row r="14" spans="1:12" ht="15.75">
      <c r="A14" s="98"/>
      <c r="B14" s="57"/>
      <c r="C14" s="106"/>
      <c r="D14" s="57"/>
      <c r="E14" s="57"/>
      <c r="F14" s="57"/>
      <c r="G14" s="57"/>
      <c r="H14" s="57"/>
      <c r="I14" s="79"/>
      <c r="J14" s="253"/>
      <c r="K14" s="253"/>
      <c r="L14" s="253"/>
    </row>
    <row r="15" spans="1:12" ht="15.75">
      <c r="A15" s="98"/>
      <c r="B15" s="57"/>
      <c r="C15" s="106"/>
      <c r="D15" s="57"/>
      <c r="E15" s="57"/>
      <c r="F15" s="57"/>
      <c r="G15" s="57"/>
      <c r="H15" s="57"/>
      <c r="I15" s="79"/>
      <c r="J15" s="253"/>
      <c r="K15" s="253"/>
      <c r="L15" s="253"/>
    </row>
    <row r="16" spans="1:12" ht="16.5" thickBot="1">
      <c r="A16" s="100"/>
      <c r="B16" s="66"/>
      <c r="C16" s="107"/>
      <c r="D16" s="66"/>
      <c r="E16" s="66"/>
      <c r="F16" s="66"/>
      <c r="G16" s="66"/>
      <c r="H16" s="66"/>
      <c r="I16" s="101"/>
      <c r="J16" s="253"/>
      <c r="K16" s="253"/>
      <c r="L16" s="253"/>
    </row>
    <row r="17" spans="1:12" s="11" customFormat="1" ht="17.25" customHeight="1" thickBot="1" thickTop="1">
      <c r="A17" s="641" t="s">
        <v>407</v>
      </c>
      <c r="B17" s="642"/>
      <c r="C17" s="643"/>
      <c r="D17" s="341"/>
      <c r="E17" s="254" t="s">
        <v>59</v>
      </c>
      <c r="F17" s="254" t="s">
        <v>59</v>
      </c>
      <c r="G17" s="254" t="s">
        <v>59</v>
      </c>
      <c r="H17" s="341"/>
      <c r="I17" s="342"/>
      <c r="J17" s="253"/>
      <c r="K17" s="253"/>
      <c r="L17" s="253"/>
    </row>
    <row r="18" spans="1:12" s="11" customFormat="1" ht="19.5" thickBot="1">
      <c r="A18" s="644" t="s">
        <v>408</v>
      </c>
      <c r="B18" s="645"/>
      <c r="C18" s="646"/>
      <c r="D18" s="301" t="s">
        <v>59</v>
      </c>
      <c r="E18" s="301" t="s">
        <v>59</v>
      </c>
      <c r="F18" s="301" t="s">
        <v>59</v>
      </c>
      <c r="G18" s="301" t="s">
        <v>59</v>
      </c>
      <c r="H18" s="301" t="s">
        <v>59</v>
      </c>
      <c r="I18" s="343"/>
      <c r="J18" s="253"/>
      <c r="K18" s="253"/>
      <c r="L18" s="253"/>
    </row>
    <row r="19" ht="13.5" customHeight="1">
      <c r="A19" s="39"/>
    </row>
    <row r="20" spans="1:3" ht="18.75">
      <c r="A20" s="13"/>
      <c r="C20" s="11"/>
    </row>
    <row r="21" ht="18.75">
      <c r="A21" s="12" t="s">
        <v>168</v>
      </c>
    </row>
    <row r="22" spans="1:7" ht="199.5" customHeight="1">
      <c r="A22" s="700"/>
      <c r="B22" s="700"/>
      <c r="C22" s="700"/>
      <c r="D22" s="700"/>
      <c r="E22" s="700"/>
      <c r="F22" s="700"/>
      <c r="G22" s="700"/>
    </row>
  </sheetData>
  <sheetProtection/>
  <mergeCells count="10">
    <mergeCell ref="A17:C17"/>
    <mergeCell ref="A18:C18"/>
    <mergeCell ref="A1:L1"/>
    <mergeCell ref="I3:I4"/>
    <mergeCell ref="A22:G22"/>
    <mergeCell ref="E3:H3"/>
    <mergeCell ref="A3:A4"/>
    <mergeCell ref="D3:D4"/>
    <mergeCell ref="C3:C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13.57421875" style="0" customWidth="1"/>
    <col min="3" max="3" width="9.7109375" style="0" customWidth="1"/>
    <col min="4" max="4" width="36.421875" style="0" customWidth="1"/>
  </cols>
  <sheetData>
    <row r="1" spans="1:3" ht="25.5">
      <c r="A1" s="5" t="s">
        <v>12</v>
      </c>
      <c r="B1" s="6"/>
      <c r="C1" s="6"/>
    </row>
    <row r="2" spans="1:3" s="152" customFormat="1" ht="12.75">
      <c r="A2" s="150"/>
      <c r="B2" s="151"/>
      <c r="C2" s="151"/>
    </row>
    <row r="3" spans="1:3" ht="19.5" thickBot="1">
      <c r="A3" s="4" t="s">
        <v>13</v>
      </c>
      <c r="B3" s="6"/>
      <c r="C3" s="6"/>
    </row>
    <row r="4" spans="1:4" ht="15.75">
      <c r="A4" s="58" t="s">
        <v>14</v>
      </c>
      <c r="B4" s="429"/>
      <c r="C4" s="430"/>
      <c r="D4" s="431"/>
    </row>
    <row r="5" spans="1:4" ht="15.75">
      <c r="A5" s="59" t="s">
        <v>15</v>
      </c>
      <c r="B5" s="420"/>
      <c r="C5" s="421"/>
      <c r="D5" s="432"/>
    </row>
    <row r="6" spans="1:4" ht="15.75">
      <c r="A6" s="59" t="s">
        <v>16</v>
      </c>
      <c r="B6" s="420"/>
      <c r="C6" s="421"/>
      <c r="D6" s="432"/>
    </row>
    <row r="7" spans="1:4" ht="15.75">
      <c r="A7" s="59" t="s">
        <v>17</v>
      </c>
      <c r="B7" s="420"/>
      <c r="C7" s="421"/>
      <c r="D7" s="432"/>
    </row>
    <row r="8" spans="1:4" ht="15.75">
      <c r="A8" s="59" t="s">
        <v>18</v>
      </c>
      <c r="B8" s="420"/>
      <c r="C8" s="421"/>
      <c r="D8" s="432"/>
    </row>
    <row r="9" spans="1:4" ht="15.75">
      <c r="A9" s="59" t="s">
        <v>322</v>
      </c>
      <c r="B9" s="420"/>
      <c r="C9" s="421"/>
      <c r="D9" s="432"/>
    </row>
    <row r="10" spans="1:4" ht="15.75">
      <c r="A10" s="59" t="s">
        <v>19</v>
      </c>
      <c r="B10" s="420"/>
      <c r="C10" s="421"/>
      <c r="D10" s="432"/>
    </row>
    <row r="11" spans="1:4" ht="15.75">
      <c r="A11" s="59" t="s">
        <v>20</v>
      </c>
      <c r="B11" s="420"/>
      <c r="C11" s="421"/>
      <c r="D11" s="432"/>
    </row>
    <row r="12" spans="1:4" ht="15.75">
      <c r="A12" s="59" t="s">
        <v>21</v>
      </c>
      <c r="B12" s="420"/>
      <c r="C12" s="421"/>
      <c r="D12" s="432"/>
    </row>
    <row r="13" spans="1:4" ht="15.75">
      <c r="A13" s="59" t="s">
        <v>23</v>
      </c>
      <c r="B13" s="420"/>
      <c r="C13" s="421"/>
      <c r="D13" s="432"/>
    </row>
    <row r="14" spans="1:4" ht="15.75">
      <c r="A14" s="59" t="s">
        <v>24</v>
      </c>
      <c r="B14" s="420"/>
      <c r="C14" s="421"/>
      <c r="D14" s="432"/>
    </row>
    <row r="15" spans="1:4" ht="15.75">
      <c r="A15" s="59" t="s">
        <v>25</v>
      </c>
      <c r="B15" s="420"/>
      <c r="C15" s="421"/>
      <c r="D15" s="432"/>
    </row>
    <row r="16" spans="1:4" ht="15.75">
      <c r="A16" s="59" t="s">
        <v>22</v>
      </c>
      <c r="B16" s="420"/>
      <c r="C16" s="421"/>
      <c r="D16" s="432"/>
    </row>
    <row r="17" spans="1:4" ht="15.75">
      <c r="A17" s="59" t="s">
        <v>26</v>
      </c>
      <c r="B17" s="420"/>
      <c r="C17" s="421"/>
      <c r="D17" s="432"/>
    </row>
    <row r="18" spans="1:4" ht="31.5">
      <c r="A18" s="59" t="s">
        <v>27</v>
      </c>
      <c r="B18" s="56"/>
      <c r="C18" s="56" t="s">
        <v>28</v>
      </c>
      <c r="D18" s="156"/>
    </row>
    <row r="19" spans="1:4" ht="15.75">
      <c r="A19" s="433" t="s">
        <v>29</v>
      </c>
      <c r="B19" s="57" t="s">
        <v>212</v>
      </c>
      <c r="C19" s="420"/>
      <c r="D19" s="432"/>
    </row>
    <row r="20" spans="1:4" ht="15.75">
      <c r="A20" s="434"/>
      <c r="B20" s="57" t="s">
        <v>213</v>
      </c>
      <c r="C20" s="420"/>
      <c r="D20" s="432"/>
    </row>
    <row r="21" spans="1:4" ht="17.25" customHeight="1">
      <c r="A21" s="434"/>
      <c r="B21" s="57" t="s">
        <v>214</v>
      </c>
      <c r="C21" s="420"/>
      <c r="D21" s="432"/>
    </row>
    <row r="22" spans="1:4" ht="15.75">
      <c r="A22" s="251" t="s">
        <v>30</v>
      </c>
      <c r="B22" s="420"/>
      <c r="C22" s="421"/>
      <c r="D22" s="432"/>
    </row>
    <row r="23" spans="1:4" ht="15.75">
      <c r="A23" s="251" t="s">
        <v>31</v>
      </c>
      <c r="B23" s="420"/>
      <c r="C23" s="421"/>
      <c r="D23" s="432"/>
    </row>
    <row r="24" spans="1:4" ht="16.5" thickBot="1">
      <c r="A24" s="252" t="s">
        <v>32</v>
      </c>
      <c r="B24" s="426"/>
      <c r="C24" s="427"/>
      <c r="D24" s="428"/>
    </row>
    <row r="25" spans="1:3" ht="15.75">
      <c r="A25" s="7"/>
      <c r="B25" s="7"/>
      <c r="C25" s="7"/>
    </row>
    <row r="26" spans="1:3" ht="15.75">
      <c r="A26" s="7"/>
      <c r="B26" s="7"/>
      <c r="C26" s="7"/>
    </row>
    <row r="27" spans="1:3" ht="18.75">
      <c r="A27" s="4" t="s">
        <v>33</v>
      </c>
      <c r="B27" s="6"/>
      <c r="C27" s="6"/>
    </row>
    <row r="28" spans="1:3" ht="15.75">
      <c r="A28" s="2"/>
      <c r="B28" s="6"/>
      <c r="C28" s="6"/>
    </row>
    <row r="29" spans="1:3" ht="15.75">
      <c r="A29" s="7" t="s">
        <v>34</v>
      </c>
      <c r="B29" s="6"/>
      <c r="C29" s="6"/>
    </row>
    <row r="30" spans="1:4" ht="50.25" customHeight="1">
      <c r="A30" s="420"/>
      <c r="B30" s="421"/>
      <c r="C30" s="421"/>
      <c r="D30" s="422"/>
    </row>
    <row r="31" spans="1:3" ht="15.75">
      <c r="A31" s="2"/>
      <c r="B31" s="6"/>
      <c r="C31" s="6"/>
    </row>
    <row r="32" spans="1:3" ht="15.75">
      <c r="A32" s="2" t="s">
        <v>35</v>
      </c>
      <c r="B32" s="6"/>
      <c r="C32" s="6"/>
    </row>
    <row r="33" spans="1:4" ht="50.25" customHeight="1">
      <c r="A33" s="420"/>
      <c r="B33" s="421"/>
      <c r="C33" s="421"/>
      <c r="D33" s="422"/>
    </row>
    <row r="34" spans="2:3" ht="18" customHeight="1">
      <c r="B34" s="7"/>
      <c r="C34" s="6"/>
    </row>
    <row r="35" spans="1:3" ht="18" customHeight="1">
      <c r="A35" s="7" t="s">
        <v>36</v>
      </c>
      <c r="B35" s="7"/>
      <c r="C35" s="6"/>
    </row>
    <row r="36" spans="1:4" ht="50.25" customHeight="1">
      <c r="A36" s="420"/>
      <c r="B36" s="421"/>
      <c r="C36" s="421"/>
      <c r="D36" s="422"/>
    </row>
    <row r="37" spans="1:3" ht="18" customHeight="1">
      <c r="A37" s="7"/>
      <c r="B37" s="7"/>
      <c r="C37" s="7"/>
    </row>
    <row r="38" spans="1:3" ht="18" customHeight="1">
      <c r="A38" s="7" t="s">
        <v>37</v>
      </c>
      <c r="B38" s="7"/>
      <c r="C38" s="7"/>
    </row>
    <row r="39" spans="1:4" ht="50.25" customHeight="1">
      <c r="A39" s="420"/>
      <c r="B39" s="421"/>
      <c r="C39" s="421"/>
      <c r="D39" s="422"/>
    </row>
    <row r="40" spans="1:3" ht="13.5" customHeight="1">
      <c r="A40" s="7"/>
      <c r="B40" s="7"/>
      <c r="C40" s="6"/>
    </row>
    <row r="41" spans="1:3" ht="15.75">
      <c r="A41" s="7" t="s">
        <v>38</v>
      </c>
      <c r="B41" s="7"/>
      <c r="C41" s="6"/>
    </row>
    <row r="42" spans="1:4" ht="50.25" customHeight="1">
      <c r="A42" s="423"/>
      <c r="B42" s="424"/>
      <c r="C42" s="424"/>
      <c r="D42" s="425"/>
    </row>
  </sheetData>
  <sheetProtection/>
  <mergeCells count="26">
    <mergeCell ref="B9:D9"/>
    <mergeCell ref="A19:A21"/>
    <mergeCell ref="C19:D19"/>
    <mergeCell ref="B7:D7"/>
    <mergeCell ref="B6:D6"/>
    <mergeCell ref="B5:D5"/>
    <mergeCell ref="B16:D16"/>
    <mergeCell ref="B15:D15"/>
    <mergeCell ref="B14:D14"/>
    <mergeCell ref="B13:D13"/>
    <mergeCell ref="B4:D4"/>
    <mergeCell ref="B12:D12"/>
    <mergeCell ref="B11:D11"/>
    <mergeCell ref="B10:D10"/>
    <mergeCell ref="B8:D8"/>
    <mergeCell ref="B23:D23"/>
    <mergeCell ref="B22:D22"/>
    <mergeCell ref="C21:D21"/>
    <mergeCell ref="C20:D20"/>
    <mergeCell ref="B17:D17"/>
    <mergeCell ref="A30:D30"/>
    <mergeCell ref="A42:D42"/>
    <mergeCell ref="A39:D39"/>
    <mergeCell ref="A36:D36"/>
    <mergeCell ref="A33:D33"/>
    <mergeCell ref="B24:D2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N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8" customWidth="1"/>
    <col min="2" max="2" width="16.57421875" style="8" customWidth="1"/>
    <col min="3" max="3" width="7.57421875" style="8" customWidth="1"/>
    <col min="4" max="4" width="11.28125" style="8" customWidth="1"/>
    <col min="5" max="13" width="10.28125" style="8" customWidth="1"/>
    <col min="14" max="14" width="9.140625" style="8" customWidth="1"/>
    <col min="15" max="16384" width="9.140625" style="8" customWidth="1"/>
  </cols>
  <sheetData>
    <row r="1" ht="25.5">
      <c r="A1" s="5" t="s">
        <v>401</v>
      </c>
    </row>
    <row r="2" ht="25.5">
      <c r="A2" s="5"/>
    </row>
    <row r="3" ht="19.5" thickBot="1">
      <c r="A3" s="12" t="s">
        <v>403</v>
      </c>
    </row>
    <row r="4" spans="1:13" ht="18.75">
      <c r="A4" s="448" t="s">
        <v>271</v>
      </c>
      <c r="B4" s="449" t="s">
        <v>57</v>
      </c>
      <c r="C4" s="449" t="s">
        <v>167</v>
      </c>
      <c r="D4" s="449" t="s">
        <v>557</v>
      </c>
      <c r="E4" s="449" t="s">
        <v>567</v>
      </c>
      <c r="F4" s="654" t="s">
        <v>572</v>
      </c>
      <c r="G4" s="654"/>
      <c r="H4" s="654"/>
      <c r="I4" s="654"/>
      <c r="J4" s="654"/>
      <c r="K4" s="654"/>
      <c r="L4" s="449" t="s">
        <v>406</v>
      </c>
      <c r="M4" s="463" t="s">
        <v>225</v>
      </c>
    </row>
    <row r="5" spans="1:13" ht="63.75" thickBot="1">
      <c r="A5" s="450"/>
      <c r="B5" s="440"/>
      <c r="C5" s="440"/>
      <c r="D5" s="440"/>
      <c r="E5" s="440"/>
      <c r="F5" s="146" t="s">
        <v>558</v>
      </c>
      <c r="G5" s="146" t="s">
        <v>559</v>
      </c>
      <c r="H5" s="146" t="s">
        <v>402</v>
      </c>
      <c r="I5" s="146" t="s">
        <v>561</v>
      </c>
      <c r="J5" s="146" t="s">
        <v>562</v>
      </c>
      <c r="K5" s="146" t="s">
        <v>560</v>
      </c>
      <c r="L5" s="440"/>
      <c r="M5" s="465"/>
    </row>
    <row r="6" spans="1:13" ht="13.5" customHeight="1" thickTop="1">
      <c r="A6" s="304"/>
      <c r="B6" s="288"/>
      <c r="C6" s="288"/>
      <c r="D6" s="143"/>
      <c r="E6" s="51"/>
      <c r="F6" s="51"/>
      <c r="G6" s="51"/>
      <c r="H6" s="51"/>
      <c r="I6" s="51"/>
      <c r="J6" s="51"/>
      <c r="K6" s="51"/>
      <c r="L6" s="51"/>
      <c r="M6" s="52"/>
    </row>
    <row r="7" spans="1:13" ht="14.25" customHeight="1">
      <c r="A7" s="308"/>
      <c r="B7" s="286"/>
      <c r="C7" s="286"/>
      <c r="D7" s="141"/>
      <c r="E7" s="43"/>
      <c r="F7" s="43"/>
      <c r="G7" s="43"/>
      <c r="H7" s="43"/>
      <c r="I7" s="43"/>
      <c r="J7" s="43"/>
      <c r="K7" s="43"/>
      <c r="L7" s="43"/>
      <c r="M7" s="46"/>
    </row>
    <row r="8" spans="1:13" ht="14.25" customHeight="1">
      <c r="A8" s="308"/>
      <c r="B8" s="286"/>
      <c r="C8" s="286"/>
      <c r="D8" s="141"/>
      <c r="E8" s="43"/>
      <c r="F8" s="43"/>
      <c r="G8" s="43"/>
      <c r="H8" s="43"/>
      <c r="I8" s="43"/>
      <c r="J8" s="43"/>
      <c r="K8" s="43"/>
      <c r="L8" s="43"/>
      <c r="M8" s="46"/>
    </row>
    <row r="9" spans="1:13" ht="12.75" customHeight="1">
      <c r="A9" s="308"/>
      <c r="B9" s="286"/>
      <c r="C9" s="286"/>
      <c r="D9" s="141"/>
      <c r="E9" s="43"/>
      <c r="F9" s="43"/>
      <c r="G9" s="43"/>
      <c r="H9" s="43"/>
      <c r="I9" s="43"/>
      <c r="J9" s="43"/>
      <c r="K9" s="43"/>
      <c r="L9" s="43"/>
      <c r="M9" s="46"/>
    </row>
    <row r="10" spans="1:13" ht="14.25" customHeight="1">
      <c r="A10" s="308"/>
      <c r="B10" s="286"/>
      <c r="C10" s="286"/>
      <c r="D10" s="141"/>
      <c r="E10" s="43"/>
      <c r="F10" s="43"/>
      <c r="G10" s="43"/>
      <c r="H10" s="43"/>
      <c r="I10" s="43"/>
      <c r="J10" s="43"/>
      <c r="K10" s="43"/>
      <c r="L10" s="43"/>
      <c r="M10" s="46"/>
    </row>
    <row r="11" spans="1:13" ht="14.25" customHeight="1">
      <c r="A11" s="308"/>
      <c r="B11" s="286"/>
      <c r="C11" s="286"/>
      <c r="D11" s="141"/>
      <c r="E11" s="43"/>
      <c r="F11" s="43"/>
      <c r="G11" s="43"/>
      <c r="H11" s="43"/>
      <c r="I11" s="43"/>
      <c r="J11" s="43"/>
      <c r="K11" s="43"/>
      <c r="L11" s="43"/>
      <c r="M11" s="46"/>
    </row>
    <row r="12" spans="1:13" ht="12.75" customHeight="1">
      <c r="A12" s="308"/>
      <c r="B12" s="286"/>
      <c r="C12" s="286"/>
      <c r="D12" s="141"/>
      <c r="E12" s="43"/>
      <c r="F12" s="43"/>
      <c r="G12" s="43"/>
      <c r="H12" s="43"/>
      <c r="I12" s="43"/>
      <c r="J12" s="43"/>
      <c r="K12" s="43"/>
      <c r="L12" s="43"/>
      <c r="M12" s="46"/>
    </row>
    <row r="13" spans="1:13" ht="14.25" customHeight="1">
      <c r="A13" s="308"/>
      <c r="B13" s="286"/>
      <c r="C13" s="286"/>
      <c r="D13" s="141"/>
      <c r="E13" s="43"/>
      <c r="F13" s="43"/>
      <c r="G13" s="43"/>
      <c r="H13" s="43"/>
      <c r="I13" s="43"/>
      <c r="J13" s="43"/>
      <c r="K13" s="43"/>
      <c r="L13" s="43"/>
      <c r="M13" s="46"/>
    </row>
    <row r="14" spans="1:13" ht="14.25" customHeight="1">
      <c r="A14" s="308"/>
      <c r="B14" s="286"/>
      <c r="C14" s="286"/>
      <c r="D14" s="141"/>
      <c r="E14" s="43"/>
      <c r="F14" s="43"/>
      <c r="G14" s="43"/>
      <c r="H14" s="43"/>
      <c r="I14" s="43"/>
      <c r="J14" s="43"/>
      <c r="K14" s="43"/>
      <c r="L14" s="43"/>
      <c r="M14" s="46"/>
    </row>
    <row r="15" spans="1:13" ht="12.75" customHeight="1">
      <c r="A15" s="308"/>
      <c r="B15" s="286"/>
      <c r="C15" s="286"/>
      <c r="D15" s="141"/>
      <c r="E15" s="43"/>
      <c r="F15" s="43"/>
      <c r="G15" s="43"/>
      <c r="H15" s="43"/>
      <c r="I15" s="43"/>
      <c r="J15" s="43"/>
      <c r="K15" s="43"/>
      <c r="L15" s="43"/>
      <c r="M15" s="46"/>
    </row>
    <row r="16" spans="1:13" ht="14.25" customHeight="1">
      <c r="A16" s="308"/>
      <c r="B16" s="286"/>
      <c r="C16" s="286"/>
      <c r="D16" s="141"/>
      <c r="E16" s="43"/>
      <c r="F16" s="43"/>
      <c r="G16" s="43"/>
      <c r="H16" s="43"/>
      <c r="I16" s="43"/>
      <c r="J16" s="43"/>
      <c r="K16" s="43"/>
      <c r="L16" s="43"/>
      <c r="M16" s="46"/>
    </row>
    <row r="17" spans="1:13" ht="14.25" customHeight="1">
      <c r="A17" s="308"/>
      <c r="B17" s="286"/>
      <c r="C17" s="286"/>
      <c r="D17" s="141"/>
      <c r="E17" s="43"/>
      <c r="F17" s="43"/>
      <c r="G17" s="43"/>
      <c r="H17" s="43"/>
      <c r="I17" s="43"/>
      <c r="J17" s="43"/>
      <c r="K17" s="43"/>
      <c r="L17" s="43"/>
      <c r="M17" s="46"/>
    </row>
    <row r="18" spans="1:13" ht="12.75" customHeight="1">
      <c r="A18" s="308"/>
      <c r="B18" s="286"/>
      <c r="C18" s="286"/>
      <c r="D18" s="141"/>
      <c r="E18" s="43"/>
      <c r="F18" s="43"/>
      <c r="G18" s="43"/>
      <c r="H18" s="43"/>
      <c r="I18" s="43"/>
      <c r="J18" s="43"/>
      <c r="K18" s="43"/>
      <c r="L18" s="43"/>
      <c r="M18" s="46"/>
    </row>
    <row r="19" spans="1:13" ht="14.25" customHeight="1">
      <c r="A19" s="308"/>
      <c r="B19" s="286"/>
      <c r="C19" s="286"/>
      <c r="D19" s="141"/>
      <c r="E19" s="43"/>
      <c r="F19" s="43"/>
      <c r="G19" s="43"/>
      <c r="H19" s="43"/>
      <c r="I19" s="43"/>
      <c r="J19" s="43"/>
      <c r="K19" s="43"/>
      <c r="L19" s="43"/>
      <c r="M19" s="46"/>
    </row>
    <row r="20" spans="1:13" ht="14.25" customHeight="1">
      <c r="A20" s="308"/>
      <c r="B20" s="286"/>
      <c r="C20" s="286"/>
      <c r="D20" s="141"/>
      <c r="E20" s="43"/>
      <c r="F20" s="43"/>
      <c r="G20" s="43"/>
      <c r="H20" s="43"/>
      <c r="I20" s="43"/>
      <c r="J20" s="43"/>
      <c r="K20" s="43"/>
      <c r="L20" s="43"/>
      <c r="M20" s="46"/>
    </row>
    <row r="21" spans="1:13" ht="12.75" customHeight="1">
      <c r="A21" s="308"/>
      <c r="B21" s="286"/>
      <c r="C21" s="286"/>
      <c r="D21" s="141"/>
      <c r="E21" s="43"/>
      <c r="F21" s="43"/>
      <c r="G21" s="43"/>
      <c r="H21" s="43"/>
      <c r="I21" s="43"/>
      <c r="J21" s="43"/>
      <c r="K21" s="43"/>
      <c r="L21" s="43"/>
      <c r="M21" s="46"/>
    </row>
    <row r="22" spans="1:13" ht="14.25" customHeight="1">
      <c r="A22" s="308"/>
      <c r="B22" s="286"/>
      <c r="C22" s="286"/>
      <c r="D22" s="141"/>
      <c r="E22" s="43"/>
      <c r="F22" s="43"/>
      <c r="G22" s="43"/>
      <c r="H22" s="43"/>
      <c r="I22" s="43"/>
      <c r="J22" s="43"/>
      <c r="K22" s="43"/>
      <c r="L22" s="43"/>
      <c r="M22" s="46"/>
    </row>
    <row r="23" spans="1:13" ht="14.25" customHeight="1">
      <c r="A23" s="308"/>
      <c r="B23" s="286"/>
      <c r="C23" s="286"/>
      <c r="D23" s="141"/>
      <c r="E23" s="43"/>
      <c r="F23" s="43"/>
      <c r="G23" s="43"/>
      <c r="H23" s="43"/>
      <c r="I23" s="43"/>
      <c r="J23" s="43"/>
      <c r="K23" s="43"/>
      <c r="L23" s="43"/>
      <c r="M23" s="46"/>
    </row>
    <row r="24" spans="1:13" ht="14.25" customHeight="1">
      <c r="A24" s="308"/>
      <c r="B24" s="286"/>
      <c r="C24" s="286"/>
      <c r="D24" s="141"/>
      <c r="E24" s="43"/>
      <c r="F24" s="43"/>
      <c r="G24" s="43"/>
      <c r="H24" s="43"/>
      <c r="I24" s="43"/>
      <c r="J24" s="43"/>
      <c r="K24" s="43"/>
      <c r="L24" s="43"/>
      <c r="M24" s="46"/>
    </row>
    <row r="25" spans="1:13" ht="14.25" customHeight="1" thickBot="1">
      <c r="A25" s="309"/>
      <c r="B25" s="287"/>
      <c r="C25" s="287"/>
      <c r="D25" s="142"/>
      <c r="E25" s="48"/>
      <c r="F25" s="48"/>
      <c r="G25" s="48"/>
      <c r="H25" s="48"/>
      <c r="I25" s="48"/>
      <c r="J25" s="48"/>
      <c r="K25" s="48"/>
      <c r="L25" s="48"/>
      <c r="M25" s="49"/>
    </row>
    <row r="26" spans="1:13" s="262" customFormat="1" ht="16.5" thickBot="1">
      <c r="A26" s="305"/>
      <c r="B26" s="305"/>
      <c r="C26" s="650" t="s">
        <v>407</v>
      </c>
      <c r="D26" s="651"/>
      <c r="E26" s="652"/>
      <c r="F26" s="310"/>
      <c r="G26" s="310"/>
      <c r="H26" s="310"/>
      <c r="I26" s="310"/>
      <c r="J26" s="310"/>
      <c r="K26" s="701"/>
      <c r="L26" s="701"/>
      <c r="M26" s="311"/>
    </row>
    <row r="27" spans="1:13" s="262" customFormat="1" ht="16.5" thickBot="1">
      <c r="A27" s="210"/>
      <c r="B27" s="210"/>
      <c r="C27" s="455" t="s">
        <v>408</v>
      </c>
      <c r="D27" s="456"/>
      <c r="E27" s="653"/>
      <c r="F27" s="140"/>
      <c r="G27" s="140"/>
      <c r="H27" s="140"/>
      <c r="I27" s="140"/>
      <c r="J27" s="408"/>
      <c r="K27" s="702"/>
      <c r="L27" s="702"/>
      <c r="M27" s="313"/>
    </row>
    <row r="28" spans="1:14" s="262" customFormat="1" ht="14.25" customHeight="1">
      <c r="A28" s="210"/>
      <c r="B28" s="210"/>
      <c r="C28" s="210"/>
      <c r="D28" s="289"/>
      <c r="E28" s="306"/>
      <c r="F28" s="306"/>
      <c r="G28" s="306"/>
      <c r="H28" s="306"/>
      <c r="I28" s="306"/>
      <c r="J28" s="306"/>
      <c r="M28" s="307"/>
      <c r="N28" s="312"/>
    </row>
    <row r="29" spans="1:14" s="262" customFormat="1" ht="19.5" thickBot="1">
      <c r="A29" s="12" t="s">
        <v>404</v>
      </c>
      <c r="C29" s="210"/>
      <c r="D29" s="289"/>
      <c r="E29" s="306"/>
      <c r="F29" s="306"/>
      <c r="G29" s="306"/>
      <c r="H29" s="306"/>
      <c r="I29" s="306"/>
      <c r="J29" s="306"/>
      <c r="M29" s="307"/>
      <c r="N29" s="312"/>
    </row>
    <row r="30" spans="1:14" s="262" customFormat="1" ht="20.25" customHeight="1">
      <c r="A30" s="448" t="s">
        <v>271</v>
      </c>
      <c r="B30" s="449" t="s">
        <v>57</v>
      </c>
      <c r="C30" s="449" t="s">
        <v>167</v>
      </c>
      <c r="D30" s="449" t="s">
        <v>557</v>
      </c>
      <c r="E30" s="449" t="s">
        <v>568</v>
      </c>
      <c r="F30" s="655" t="s">
        <v>571</v>
      </c>
      <c r="G30" s="655"/>
      <c r="H30" s="655"/>
      <c r="I30" s="449" t="s">
        <v>406</v>
      </c>
      <c r="J30" s="463" t="s">
        <v>225</v>
      </c>
      <c r="M30" s="307"/>
      <c r="N30" s="312"/>
    </row>
    <row r="31" spans="1:10" ht="32.25" thickBot="1">
      <c r="A31" s="450"/>
      <c r="B31" s="440"/>
      <c r="C31" s="440"/>
      <c r="D31" s="440"/>
      <c r="E31" s="440"/>
      <c r="F31" s="146" t="s">
        <v>561</v>
      </c>
      <c r="G31" s="146" t="s">
        <v>562</v>
      </c>
      <c r="H31" s="146" t="s">
        <v>564</v>
      </c>
      <c r="I31" s="440"/>
      <c r="J31" s="465"/>
    </row>
    <row r="32" spans="1:10" ht="12.75" customHeight="1" thickTop="1">
      <c r="A32" s="304"/>
      <c r="B32" s="288"/>
      <c r="C32" s="288"/>
      <c r="D32" s="143"/>
      <c r="E32" s="51"/>
      <c r="F32" s="51"/>
      <c r="G32" s="51"/>
      <c r="H32" s="51"/>
      <c r="I32" s="51"/>
      <c r="J32" s="52"/>
    </row>
    <row r="33" spans="1:10" ht="14.25" customHeight="1">
      <c r="A33" s="308"/>
      <c r="B33" s="286"/>
      <c r="C33" s="286"/>
      <c r="D33" s="141"/>
      <c r="E33" s="43"/>
      <c r="F33" s="43"/>
      <c r="G33" s="43"/>
      <c r="H33" s="43"/>
      <c r="I33" s="43"/>
      <c r="J33" s="46"/>
    </row>
    <row r="34" spans="1:10" ht="14.25" customHeight="1">
      <c r="A34" s="308"/>
      <c r="B34" s="286"/>
      <c r="C34" s="286"/>
      <c r="D34" s="141"/>
      <c r="E34" s="43"/>
      <c r="F34" s="43"/>
      <c r="G34" s="43"/>
      <c r="H34" s="43"/>
      <c r="I34" s="43"/>
      <c r="J34" s="46"/>
    </row>
    <row r="35" spans="1:10" ht="12.75" customHeight="1">
      <c r="A35" s="308"/>
      <c r="B35" s="286"/>
      <c r="C35" s="286"/>
      <c r="D35" s="141"/>
      <c r="E35" s="43"/>
      <c r="F35" s="43"/>
      <c r="G35" s="43"/>
      <c r="H35" s="43"/>
      <c r="I35" s="43"/>
      <c r="J35" s="46"/>
    </row>
    <row r="36" spans="1:10" ht="14.25" customHeight="1">
      <c r="A36" s="308"/>
      <c r="B36" s="286"/>
      <c r="C36" s="286"/>
      <c r="D36" s="141"/>
      <c r="E36" s="43"/>
      <c r="F36" s="43"/>
      <c r="G36" s="43"/>
      <c r="H36" s="43"/>
      <c r="I36" s="43"/>
      <c r="J36" s="46"/>
    </row>
    <row r="37" spans="1:10" ht="14.25" customHeight="1">
      <c r="A37" s="308"/>
      <c r="B37" s="286"/>
      <c r="C37" s="286"/>
      <c r="D37" s="141"/>
      <c r="E37" s="43"/>
      <c r="F37" s="43"/>
      <c r="G37" s="43"/>
      <c r="H37" s="43"/>
      <c r="I37" s="43"/>
      <c r="J37" s="46"/>
    </row>
    <row r="38" spans="1:10" ht="12.75" customHeight="1">
      <c r="A38" s="308"/>
      <c r="B38" s="286"/>
      <c r="C38" s="286"/>
      <c r="D38" s="141"/>
      <c r="E38" s="43"/>
      <c r="F38" s="43"/>
      <c r="G38" s="43"/>
      <c r="H38" s="43"/>
      <c r="I38" s="43"/>
      <c r="J38" s="46"/>
    </row>
    <row r="39" spans="1:10" ht="14.25" customHeight="1">
      <c r="A39" s="308"/>
      <c r="B39" s="286"/>
      <c r="C39" s="286"/>
      <c r="D39" s="141"/>
      <c r="E39" s="43"/>
      <c r="F39" s="43"/>
      <c r="G39" s="43"/>
      <c r="H39" s="43"/>
      <c r="I39" s="43"/>
      <c r="J39" s="46"/>
    </row>
    <row r="40" spans="1:10" ht="14.25" customHeight="1">
      <c r="A40" s="308"/>
      <c r="B40" s="286"/>
      <c r="C40" s="286"/>
      <c r="D40" s="141"/>
      <c r="E40" s="43"/>
      <c r="F40" s="43"/>
      <c r="G40" s="43"/>
      <c r="H40" s="43"/>
      <c r="I40" s="43"/>
      <c r="J40" s="46"/>
    </row>
    <row r="41" spans="1:10" ht="12.75" customHeight="1">
      <c r="A41" s="308"/>
      <c r="B41" s="286"/>
      <c r="C41" s="286"/>
      <c r="D41" s="141"/>
      <c r="E41" s="43"/>
      <c r="F41" s="43"/>
      <c r="G41" s="43"/>
      <c r="H41" s="43"/>
      <c r="I41" s="43"/>
      <c r="J41" s="46"/>
    </row>
    <row r="42" spans="1:10" ht="14.25" customHeight="1">
      <c r="A42" s="308"/>
      <c r="B42" s="286"/>
      <c r="C42" s="286"/>
      <c r="D42" s="141"/>
      <c r="E42" s="43"/>
      <c r="F42" s="43"/>
      <c r="G42" s="43"/>
      <c r="H42" s="43"/>
      <c r="I42" s="43"/>
      <c r="J42" s="46"/>
    </row>
    <row r="43" spans="1:10" ht="14.25" customHeight="1">
      <c r="A43" s="308"/>
      <c r="B43" s="286"/>
      <c r="C43" s="286"/>
      <c r="D43" s="141"/>
      <c r="E43" s="43"/>
      <c r="F43" s="43"/>
      <c r="G43" s="43"/>
      <c r="H43" s="43"/>
      <c r="I43" s="43"/>
      <c r="J43" s="46"/>
    </row>
    <row r="44" spans="1:10" ht="12.75" customHeight="1">
      <c r="A44" s="308"/>
      <c r="B44" s="286"/>
      <c r="C44" s="286"/>
      <c r="D44" s="141"/>
      <c r="E44" s="43"/>
      <c r="F44" s="43"/>
      <c r="G44" s="43"/>
      <c r="H44" s="43"/>
      <c r="I44" s="43"/>
      <c r="J44" s="46"/>
    </row>
    <row r="45" spans="1:10" ht="14.25" customHeight="1">
      <c r="A45" s="308"/>
      <c r="B45" s="286"/>
      <c r="C45" s="286"/>
      <c r="D45" s="141"/>
      <c r="E45" s="43"/>
      <c r="F45" s="43"/>
      <c r="G45" s="43"/>
      <c r="H45" s="43"/>
      <c r="I45" s="43"/>
      <c r="J45" s="46"/>
    </row>
    <row r="46" spans="1:10" ht="14.25" customHeight="1">
      <c r="A46" s="308"/>
      <c r="B46" s="286"/>
      <c r="C46" s="286"/>
      <c r="D46" s="141"/>
      <c r="E46" s="43"/>
      <c r="F46" s="43"/>
      <c r="G46" s="43"/>
      <c r="H46" s="43"/>
      <c r="I46" s="43"/>
      <c r="J46" s="46"/>
    </row>
    <row r="47" spans="1:10" ht="14.25" customHeight="1">
      <c r="A47" s="308"/>
      <c r="B47" s="286"/>
      <c r="C47" s="286"/>
      <c r="D47" s="141"/>
      <c r="E47" s="43"/>
      <c r="F47" s="43"/>
      <c r="G47" s="43"/>
      <c r="H47" s="43"/>
      <c r="I47" s="43"/>
      <c r="J47" s="46"/>
    </row>
    <row r="48" spans="1:10" ht="14.25" customHeight="1">
      <c r="A48" s="308"/>
      <c r="B48" s="286"/>
      <c r="C48" s="286"/>
      <c r="D48" s="141"/>
      <c r="E48" s="43"/>
      <c r="F48" s="43"/>
      <c r="G48" s="43"/>
      <c r="H48" s="43"/>
      <c r="I48" s="43"/>
      <c r="J48" s="46"/>
    </row>
    <row r="49" spans="1:10" ht="12.75" customHeight="1">
      <c r="A49" s="308"/>
      <c r="B49" s="286"/>
      <c r="C49" s="286"/>
      <c r="D49" s="141"/>
      <c r="E49" s="43"/>
      <c r="F49" s="43"/>
      <c r="G49" s="43"/>
      <c r="H49" s="43"/>
      <c r="I49" s="43"/>
      <c r="J49" s="46"/>
    </row>
    <row r="50" spans="1:10" ht="14.25" customHeight="1">
      <c r="A50" s="308"/>
      <c r="B50" s="286"/>
      <c r="C50" s="286"/>
      <c r="D50" s="141"/>
      <c r="E50" s="43"/>
      <c r="F50" s="43"/>
      <c r="G50" s="43"/>
      <c r="H50" s="43"/>
      <c r="I50" s="43"/>
      <c r="J50" s="46"/>
    </row>
    <row r="51" spans="1:10" ht="15" customHeight="1" thickBot="1">
      <c r="A51" s="309"/>
      <c r="B51" s="287"/>
      <c r="C51" s="287"/>
      <c r="D51" s="142"/>
      <c r="E51" s="48"/>
      <c r="F51" s="48"/>
      <c r="G51" s="48"/>
      <c r="H51" s="48"/>
      <c r="I51" s="48"/>
      <c r="J51" s="49"/>
    </row>
    <row r="52" spans="1:10" ht="13.5" customHeight="1" thickBot="1">
      <c r="A52" s="305"/>
      <c r="B52" s="305"/>
      <c r="C52" s="650" t="s">
        <v>407</v>
      </c>
      <c r="D52" s="651"/>
      <c r="E52" s="652"/>
      <c r="F52" s="310"/>
      <c r="G52" s="310"/>
      <c r="H52" s="701"/>
      <c r="I52" s="701"/>
      <c r="J52" s="311"/>
    </row>
    <row r="53" spans="1:10" ht="16.5" customHeight="1" thickBot="1">
      <c r="A53" s="210"/>
      <c r="B53" s="210"/>
      <c r="C53" s="455" t="s">
        <v>408</v>
      </c>
      <c r="D53" s="456"/>
      <c r="E53" s="653"/>
      <c r="F53" s="310"/>
      <c r="G53" s="409"/>
      <c r="H53" s="701"/>
      <c r="I53" s="701"/>
      <c r="J53" s="314"/>
    </row>
    <row r="54" ht="15.75">
      <c r="A54" s="11"/>
    </row>
    <row r="55" spans="1:10" ht="19.5" thickBot="1">
      <c r="A55" s="12" t="s">
        <v>405</v>
      </c>
      <c r="B55" s="262"/>
      <c r="C55" s="210"/>
      <c r="D55" s="289"/>
      <c r="E55" s="306"/>
      <c r="F55" s="306"/>
      <c r="G55" s="306"/>
      <c r="H55" s="306"/>
      <c r="I55" s="306"/>
      <c r="J55" s="306"/>
    </row>
    <row r="56" spans="1:14" s="262" customFormat="1" ht="20.25" customHeight="1">
      <c r="A56" s="448" t="s">
        <v>271</v>
      </c>
      <c r="B56" s="449" t="s">
        <v>57</v>
      </c>
      <c r="C56" s="449" t="s">
        <v>167</v>
      </c>
      <c r="D56" s="449" t="s">
        <v>557</v>
      </c>
      <c r="E56" s="449" t="s">
        <v>569</v>
      </c>
      <c r="F56" s="655" t="s">
        <v>570</v>
      </c>
      <c r="G56" s="655"/>
      <c r="H56" s="655"/>
      <c r="I56" s="449" t="s">
        <v>406</v>
      </c>
      <c r="J56" s="463" t="s">
        <v>225</v>
      </c>
      <c r="M56" s="307"/>
      <c r="N56" s="312"/>
    </row>
    <row r="57" spans="1:10" ht="32.25" thickBot="1">
      <c r="A57" s="450"/>
      <c r="B57" s="440"/>
      <c r="C57" s="440"/>
      <c r="D57" s="440"/>
      <c r="E57" s="440"/>
      <c r="F57" s="146" t="s">
        <v>561</v>
      </c>
      <c r="G57" s="146" t="s">
        <v>562</v>
      </c>
      <c r="H57" s="146" t="s">
        <v>564</v>
      </c>
      <c r="I57" s="440"/>
      <c r="J57" s="465"/>
    </row>
    <row r="58" spans="1:10" ht="16.5" thickTop="1">
      <c r="A58" s="308"/>
      <c r="B58" s="286"/>
      <c r="C58" s="286"/>
      <c r="D58" s="141"/>
      <c r="E58" s="43"/>
      <c r="F58" s="43"/>
      <c r="G58" s="43"/>
      <c r="H58" s="43"/>
      <c r="I58" s="43"/>
      <c r="J58" s="46"/>
    </row>
    <row r="59" spans="1:10" ht="15.75">
      <c r="A59" s="308"/>
      <c r="B59" s="286"/>
      <c r="C59" s="286"/>
      <c r="D59" s="141"/>
      <c r="E59" s="43"/>
      <c r="F59" s="43"/>
      <c r="G59" s="43"/>
      <c r="H59" s="43"/>
      <c r="I59" s="43"/>
      <c r="J59" s="46"/>
    </row>
    <row r="60" spans="1:10" ht="15.75">
      <c r="A60" s="308"/>
      <c r="B60" s="286"/>
      <c r="C60" s="286"/>
      <c r="D60" s="141"/>
      <c r="E60" s="43"/>
      <c r="F60" s="43"/>
      <c r="G60" s="43"/>
      <c r="H60" s="43"/>
      <c r="I60" s="43"/>
      <c r="J60" s="46"/>
    </row>
    <row r="61" spans="1:10" ht="15.75">
      <c r="A61" s="308"/>
      <c r="B61" s="286"/>
      <c r="C61" s="286"/>
      <c r="D61" s="141"/>
      <c r="E61" s="43"/>
      <c r="F61" s="43"/>
      <c r="G61" s="43"/>
      <c r="H61" s="43"/>
      <c r="I61" s="43"/>
      <c r="J61" s="46"/>
    </row>
    <row r="62" spans="1:10" ht="15.75">
      <c r="A62" s="308"/>
      <c r="B62" s="286"/>
      <c r="C62" s="286"/>
      <c r="D62" s="141"/>
      <c r="E62" s="43"/>
      <c r="F62" s="43"/>
      <c r="G62" s="43"/>
      <c r="H62" s="43"/>
      <c r="I62" s="43"/>
      <c r="J62" s="46"/>
    </row>
    <row r="63" spans="1:10" ht="15.75">
      <c r="A63" s="308"/>
      <c r="B63" s="286"/>
      <c r="C63" s="286"/>
      <c r="D63" s="141"/>
      <c r="E63" s="43"/>
      <c r="F63" s="43"/>
      <c r="G63" s="43"/>
      <c r="H63" s="43"/>
      <c r="I63" s="43"/>
      <c r="J63" s="46"/>
    </row>
    <row r="64" spans="1:10" ht="15.75">
      <c r="A64" s="308"/>
      <c r="B64" s="286"/>
      <c r="C64" s="286"/>
      <c r="D64" s="141"/>
      <c r="E64" s="43"/>
      <c r="F64" s="43"/>
      <c r="G64" s="43"/>
      <c r="H64" s="43"/>
      <c r="I64" s="43"/>
      <c r="J64" s="46"/>
    </row>
    <row r="65" spans="1:10" ht="15.75">
      <c r="A65" s="308"/>
      <c r="B65" s="286"/>
      <c r="C65" s="286"/>
      <c r="D65" s="141"/>
      <c r="E65" s="43"/>
      <c r="F65" s="43"/>
      <c r="G65" s="43"/>
      <c r="H65" s="43"/>
      <c r="I65" s="43"/>
      <c r="J65" s="46"/>
    </row>
    <row r="66" spans="1:10" ht="15.75">
      <c r="A66" s="308"/>
      <c r="B66" s="286"/>
      <c r="C66" s="286"/>
      <c r="D66" s="141"/>
      <c r="E66" s="43"/>
      <c r="F66" s="43"/>
      <c r="G66" s="43"/>
      <c r="H66" s="43"/>
      <c r="I66" s="43"/>
      <c r="J66" s="46"/>
    </row>
    <row r="67" spans="1:10" ht="15.75">
      <c r="A67" s="308"/>
      <c r="B67" s="286"/>
      <c r="C67" s="286"/>
      <c r="D67" s="141"/>
      <c r="E67" s="43"/>
      <c r="F67" s="43"/>
      <c r="G67" s="43"/>
      <c r="H67" s="43"/>
      <c r="I67" s="43"/>
      <c r="J67" s="46"/>
    </row>
    <row r="68" spans="1:10" ht="15.75">
      <c r="A68" s="308"/>
      <c r="B68" s="286"/>
      <c r="C68" s="286"/>
      <c r="D68" s="141"/>
      <c r="E68" s="43"/>
      <c r="F68" s="43"/>
      <c r="G68" s="43"/>
      <c r="H68" s="43"/>
      <c r="I68" s="43"/>
      <c r="J68" s="46"/>
    </row>
    <row r="69" spans="1:10" ht="15.75">
      <c r="A69" s="308"/>
      <c r="B69" s="286"/>
      <c r="C69" s="286"/>
      <c r="D69" s="141"/>
      <c r="E69" s="43"/>
      <c r="F69" s="43"/>
      <c r="G69" s="43"/>
      <c r="H69" s="43"/>
      <c r="I69" s="43"/>
      <c r="J69" s="46"/>
    </row>
    <row r="70" spans="1:10" ht="15.75">
      <c r="A70" s="308"/>
      <c r="B70" s="286"/>
      <c r="C70" s="286"/>
      <c r="D70" s="141"/>
      <c r="E70" s="43"/>
      <c r="F70" s="43"/>
      <c r="G70" s="43"/>
      <c r="H70" s="43"/>
      <c r="I70" s="43"/>
      <c r="J70" s="46"/>
    </row>
    <row r="71" spans="1:10" ht="15.75">
      <c r="A71" s="308"/>
      <c r="B71" s="286"/>
      <c r="C71" s="286"/>
      <c r="D71" s="141"/>
      <c r="E71" s="43"/>
      <c r="F71" s="43"/>
      <c r="G71" s="43"/>
      <c r="H71" s="43"/>
      <c r="I71" s="43"/>
      <c r="J71" s="46"/>
    </row>
    <row r="72" spans="1:10" ht="15.75">
      <c r="A72" s="308"/>
      <c r="B72" s="286"/>
      <c r="C72" s="286"/>
      <c r="D72" s="141"/>
      <c r="E72" s="43"/>
      <c r="F72" s="43"/>
      <c r="G72" s="43"/>
      <c r="H72" s="43"/>
      <c r="I72" s="43"/>
      <c r="J72" s="46"/>
    </row>
    <row r="73" spans="1:10" ht="15.75">
      <c r="A73" s="308"/>
      <c r="B73" s="286"/>
      <c r="C73" s="286"/>
      <c r="D73" s="141"/>
      <c r="E73" s="43"/>
      <c r="F73" s="43"/>
      <c r="G73" s="43"/>
      <c r="H73" s="43"/>
      <c r="I73" s="43"/>
      <c r="J73" s="46"/>
    </row>
    <row r="74" spans="1:10" ht="15.75">
      <c r="A74" s="308"/>
      <c r="B74" s="286"/>
      <c r="C74" s="286"/>
      <c r="D74" s="141"/>
      <c r="E74" s="43"/>
      <c r="F74" s="43"/>
      <c r="G74" s="43"/>
      <c r="H74" s="43"/>
      <c r="I74" s="43"/>
      <c r="J74" s="46"/>
    </row>
    <row r="75" spans="1:10" ht="15.75">
      <c r="A75" s="308"/>
      <c r="B75" s="286"/>
      <c r="C75" s="286"/>
      <c r="D75" s="141"/>
      <c r="E75" s="43"/>
      <c r="F75" s="43"/>
      <c r="G75" s="43"/>
      <c r="H75" s="43"/>
      <c r="I75" s="43"/>
      <c r="J75" s="46"/>
    </row>
    <row r="76" spans="1:10" ht="16.5" thickBot="1">
      <c r="A76" s="309"/>
      <c r="B76" s="287"/>
      <c r="C76" s="287"/>
      <c r="D76" s="142"/>
      <c r="E76" s="48"/>
      <c r="F76" s="48"/>
      <c r="G76" s="48"/>
      <c r="H76" s="48"/>
      <c r="I76" s="48"/>
      <c r="J76" s="49"/>
    </row>
    <row r="77" spans="1:10" ht="16.5" thickBot="1">
      <c r="A77" s="305"/>
      <c r="B77" s="305"/>
      <c r="C77" s="650" t="s">
        <v>407</v>
      </c>
      <c r="D77" s="651"/>
      <c r="E77" s="652"/>
      <c r="F77" s="310"/>
      <c r="G77" s="310"/>
      <c r="H77" s="701"/>
      <c r="I77" s="701"/>
      <c r="J77" s="311"/>
    </row>
    <row r="78" spans="1:10" ht="16.5" customHeight="1" thickBot="1">
      <c r="A78" s="210"/>
      <c r="B78" s="210"/>
      <c r="C78" s="455" t="s">
        <v>408</v>
      </c>
      <c r="D78" s="456"/>
      <c r="E78" s="653"/>
      <c r="F78" s="310"/>
      <c r="G78" s="409"/>
      <c r="H78" s="701"/>
      <c r="I78" s="701"/>
      <c r="J78" s="314"/>
    </row>
    <row r="81" ht="15.75">
      <c r="A81" s="15" t="s">
        <v>224</v>
      </c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30">
    <mergeCell ref="I56:I57"/>
    <mergeCell ref="J56:J57"/>
    <mergeCell ref="A56:A57"/>
    <mergeCell ref="B56:B57"/>
    <mergeCell ref="C56:C57"/>
    <mergeCell ref="D56:D57"/>
    <mergeCell ref="E56:E57"/>
    <mergeCell ref="F56:H56"/>
    <mergeCell ref="B4:B5"/>
    <mergeCell ref="A4:A5"/>
    <mergeCell ref="F30:H30"/>
    <mergeCell ref="J30:J31"/>
    <mergeCell ref="I30:I31"/>
    <mergeCell ref="E30:E31"/>
    <mergeCell ref="D30:D31"/>
    <mergeCell ref="C30:C31"/>
    <mergeCell ref="B30:B31"/>
    <mergeCell ref="A30:A31"/>
    <mergeCell ref="F4:K4"/>
    <mergeCell ref="M4:M5"/>
    <mergeCell ref="L4:L5"/>
    <mergeCell ref="E4:E5"/>
    <mergeCell ref="D4:D5"/>
    <mergeCell ref="C4:C5"/>
    <mergeCell ref="C26:E26"/>
    <mergeCell ref="C27:E27"/>
    <mergeCell ref="C52:E52"/>
    <mergeCell ref="C53:E53"/>
    <mergeCell ref="C77:E77"/>
    <mergeCell ref="C78:E7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P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8" customWidth="1"/>
    <col min="2" max="2" width="11.7109375" style="8" customWidth="1"/>
    <col min="3" max="3" width="10.140625" style="8" customWidth="1"/>
    <col min="4" max="15" width="7.7109375" style="8" customWidth="1"/>
    <col min="16" max="16384" width="9.140625" style="8" customWidth="1"/>
  </cols>
  <sheetData>
    <row r="1" ht="25.5">
      <c r="A1" s="5" t="s">
        <v>459</v>
      </c>
    </row>
    <row r="2" spans="1:16" ht="16.5" thickBot="1">
      <c r="A2" s="30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6.5" thickTop="1">
      <c r="A3" s="706"/>
      <c r="B3" s="706"/>
      <c r="C3" s="706"/>
      <c r="D3" s="672" t="s">
        <v>169</v>
      </c>
      <c r="E3" s="673"/>
      <c r="F3" s="674"/>
      <c r="G3" s="674"/>
      <c r="H3" s="674"/>
      <c r="I3" s="674"/>
      <c r="J3" s="674"/>
      <c r="K3" s="674"/>
      <c r="L3" s="674"/>
      <c r="M3" s="674"/>
      <c r="N3" s="675"/>
      <c r="O3" s="707"/>
      <c r="P3" s="707"/>
    </row>
    <row r="4" spans="1:16" ht="123" customHeight="1" thickBot="1">
      <c r="A4" s="676" t="s">
        <v>170</v>
      </c>
      <c r="B4" s="676"/>
      <c r="C4" s="119" t="s">
        <v>171</v>
      </c>
      <c r="D4" s="124"/>
      <c r="E4" s="117"/>
      <c r="F4" s="117"/>
      <c r="G4" s="117"/>
      <c r="H4" s="117"/>
      <c r="I4" s="117"/>
      <c r="J4" s="117"/>
      <c r="K4" s="117"/>
      <c r="L4" s="117"/>
      <c r="M4" s="117"/>
      <c r="N4" s="125"/>
      <c r="O4" s="133" t="s">
        <v>172</v>
      </c>
      <c r="P4" s="133" t="s">
        <v>302</v>
      </c>
    </row>
    <row r="5" spans="1:16" ht="17.25" thickBot="1" thickTop="1">
      <c r="A5" s="677" t="s">
        <v>58</v>
      </c>
      <c r="B5" s="677"/>
      <c r="C5" s="120" t="s">
        <v>173</v>
      </c>
      <c r="D5" s="126"/>
      <c r="E5" s="118"/>
      <c r="F5" s="118"/>
      <c r="G5" s="118"/>
      <c r="H5" s="118"/>
      <c r="I5" s="118"/>
      <c r="J5" s="118"/>
      <c r="K5" s="118"/>
      <c r="L5" s="118"/>
      <c r="M5" s="118"/>
      <c r="N5" s="127"/>
      <c r="O5" s="122"/>
      <c r="P5" s="122"/>
    </row>
    <row r="6" spans="1:16" ht="19.5" thickTop="1">
      <c r="A6" s="678" t="s">
        <v>174</v>
      </c>
      <c r="B6" s="678"/>
      <c r="C6" s="76" t="s">
        <v>175</v>
      </c>
      <c r="D6" s="128"/>
      <c r="E6" s="84"/>
      <c r="F6" s="84"/>
      <c r="G6" s="84"/>
      <c r="H6" s="84"/>
      <c r="I6" s="84"/>
      <c r="J6" s="84"/>
      <c r="K6" s="84"/>
      <c r="L6" s="84"/>
      <c r="M6" s="84"/>
      <c r="N6" s="129"/>
      <c r="O6" s="77" t="s">
        <v>59</v>
      </c>
      <c r="P6" s="77" t="s">
        <v>59</v>
      </c>
    </row>
    <row r="7" spans="1:16" ht="18.75">
      <c r="A7" s="661" t="s">
        <v>176</v>
      </c>
      <c r="B7" s="661"/>
      <c r="C7" s="121" t="s">
        <v>175</v>
      </c>
      <c r="D7" s="130"/>
      <c r="E7" s="78"/>
      <c r="F7" s="78"/>
      <c r="G7" s="78"/>
      <c r="H7" s="78"/>
      <c r="I7" s="78"/>
      <c r="J7" s="78"/>
      <c r="K7" s="78"/>
      <c r="L7" s="78"/>
      <c r="M7" s="78"/>
      <c r="N7" s="131"/>
      <c r="O7" s="123" t="s">
        <v>59</v>
      </c>
      <c r="P7" s="123" t="s">
        <v>59</v>
      </c>
    </row>
    <row r="8" spans="1:16" ht="18.75">
      <c r="A8" s="661" t="s">
        <v>177</v>
      </c>
      <c r="B8" s="661"/>
      <c r="C8" s="121" t="s">
        <v>175</v>
      </c>
      <c r="D8" s="130"/>
      <c r="E8" s="78"/>
      <c r="F8" s="78"/>
      <c r="G8" s="78"/>
      <c r="H8" s="78"/>
      <c r="I8" s="78"/>
      <c r="J8" s="78"/>
      <c r="K8" s="78"/>
      <c r="L8" s="78"/>
      <c r="M8" s="78"/>
      <c r="N8" s="131"/>
      <c r="O8" s="123" t="s">
        <v>59</v>
      </c>
      <c r="P8" s="123" t="s">
        <v>59</v>
      </c>
    </row>
    <row r="9" spans="1:16" ht="18.75">
      <c r="A9" s="661" t="s">
        <v>178</v>
      </c>
      <c r="B9" s="661"/>
      <c r="C9" s="121" t="s">
        <v>175</v>
      </c>
      <c r="D9" s="130"/>
      <c r="E9" s="78"/>
      <c r="F9" s="78"/>
      <c r="G9" s="78"/>
      <c r="H9" s="78"/>
      <c r="I9" s="78"/>
      <c r="J9" s="78"/>
      <c r="K9" s="78"/>
      <c r="L9" s="78"/>
      <c r="M9" s="78"/>
      <c r="N9" s="131"/>
      <c r="O9" s="123" t="s">
        <v>59</v>
      </c>
      <c r="P9" s="123" t="s">
        <v>59</v>
      </c>
    </row>
    <row r="10" spans="1:16" ht="18.75">
      <c r="A10" s="661" t="s">
        <v>179</v>
      </c>
      <c r="B10" s="661"/>
      <c r="C10" s="121" t="s">
        <v>175</v>
      </c>
      <c r="D10" s="130"/>
      <c r="E10" s="78"/>
      <c r="F10" s="78"/>
      <c r="G10" s="78"/>
      <c r="H10" s="78"/>
      <c r="I10" s="78"/>
      <c r="J10" s="78"/>
      <c r="K10" s="78"/>
      <c r="L10" s="78"/>
      <c r="M10" s="78"/>
      <c r="N10" s="131"/>
      <c r="O10" s="123" t="s">
        <v>59</v>
      </c>
      <c r="P10" s="123" t="s">
        <v>59</v>
      </c>
    </row>
    <row r="11" spans="1:16" ht="18.75">
      <c r="A11" s="661" t="s">
        <v>180</v>
      </c>
      <c r="B11" s="661"/>
      <c r="C11" s="121" t="s">
        <v>175</v>
      </c>
      <c r="D11" s="130"/>
      <c r="E11" s="78"/>
      <c r="F11" s="78"/>
      <c r="G11" s="78"/>
      <c r="H11" s="78"/>
      <c r="I11" s="78"/>
      <c r="J11" s="78"/>
      <c r="K11" s="78"/>
      <c r="L11" s="78"/>
      <c r="M11" s="78"/>
      <c r="N11" s="131"/>
      <c r="O11" s="123" t="s">
        <v>59</v>
      </c>
      <c r="P11" s="123" t="s">
        <v>59</v>
      </c>
    </row>
    <row r="12" spans="1:16" ht="18.75">
      <c r="A12" s="661" t="s">
        <v>181</v>
      </c>
      <c r="B12" s="661"/>
      <c r="C12" s="121" t="s">
        <v>175</v>
      </c>
      <c r="D12" s="130"/>
      <c r="E12" s="78"/>
      <c r="F12" s="78"/>
      <c r="G12" s="78"/>
      <c r="H12" s="78"/>
      <c r="I12" s="78"/>
      <c r="J12" s="78"/>
      <c r="K12" s="78"/>
      <c r="L12" s="78"/>
      <c r="M12" s="78"/>
      <c r="N12" s="131"/>
      <c r="O12" s="123" t="s">
        <v>59</v>
      </c>
      <c r="P12" s="123" t="s">
        <v>59</v>
      </c>
    </row>
    <row r="13" spans="1:16" ht="18.75">
      <c r="A13" s="661" t="s">
        <v>182</v>
      </c>
      <c r="B13" s="661"/>
      <c r="C13" s="121" t="s">
        <v>175</v>
      </c>
      <c r="D13" s="130"/>
      <c r="E13" s="78"/>
      <c r="F13" s="78"/>
      <c r="G13" s="78"/>
      <c r="H13" s="78"/>
      <c r="I13" s="78"/>
      <c r="J13" s="78"/>
      <c r="K13" s="78"/>
      <c r="L13" s="78"/>
      <c r="M13" s="78"/>
      <c r="N13" s="131"/>
      <c r="O13" s="123" t="s">
        <v>59</v>
      </c>
      <c r="P13" s="123" t="s">
        <v>59</v>
      </c>
    </row>
    <row r="14" spans="1:16" ht="37.5">
      <c r="A14" s="656" t="s">
        <v>150</v>
      </c>
      <c r="B14" s="656"/>
      <c r="C14" s="104" t="s">
        <v>139</v>
      </c>
      <c r="D14" s="108"/>
      <c r="E14" s="82"/>
      <c r="F14" s="82"/>
      <c r="G14" s="82"/>
      <c r="H14" s="82"/>
      <c r="I14" s="82"/>
      <c r="J14" s="82"/>
      <c r="K14" s="82"/>
      <c r="L14" s="82"/>
      <c r="M14" s="82"/>
      <c r="N14" s="132"/>
      <c r="O14" s="123" t="s">
        <v>59</v>
      </c>
      <c r="P14" s="123" t="s">
        <v>59</v>
      </c>
    </row>
    <row r="15" spans="1:16" ht="19.5" thickBot="1">
      <c r="A15" s="661" t="s">
        <v>309</v>
      </c>
      <c r="B15" s="661"/>
      <c r="C15" s="121" t="s">
        <v>175</v>
      </c>
      <c r="D15" s="130"/>
      <c r="E15" s="78"/>
      <c r="F15" s="78"/>
      <c r="G15" s="78"/>
      <c r="H15" s="78"/>
      <c r="I15" s="78"/>
      <c r="J15" s="78"/>
      <c r="K15" s="78"/>
      <c r="L15" s="78"/>
      <c r="M15" s="78"/>
      <c r="N15" s="131"/>
      <c r="O15" s="123" t="s">
        <v>59</v>
      </c>
      <c r="P15" s="224" t="s">
        <v>59</v>
      </c>
    </row>
    <row r="16" spans="1:16" ht="38.25" thickBot="1">
      <c r="A16" s="656" t="s">
        <v>183</v>
      </c>
      <c r="B16" s="656"/>
      <c r="C16" s="104" t="s">
        <v>139</v>
      </c>
      <c r="D16" s="108"/>
      <c r="E16" s="82"/>
      <c r="F16" s="82"/>
      <c r="G16" s="82"/>
      <c r="H16" s="82"/>
      <c r="I16" s="82"/>
      <c r="J16" s="82"/>
      <c r="K16" s="82"/>
      <c r="L16" s="82"/>
      <c r="M16" s="82"/>
      <c r="N16" s="132"/>
      <c r="O16" s="232" t="s">
        <v>59</v>
      </c>
      <c r="P16" s="231"/>
    </row>
    <row r="17" spans="1:16" ht="16.5" thickBot="1">
      <c r="A17" s="656" t="s">
        <v>185</v>
      </c>
      <c r="B17" s="656"/>
      <c r="C17" s="104" t="s">
        <v>184</v>
      </c>
      <c r="D17" s="108"/>
      <c r="E17" s="82"/>
      <c r="F17" s="82"/>
      <c r="G17" s="82"/>
      <c r="H17" s="82"/>
      <c r="I17" s="82"/>
      <c r="J17" s="82"/>
      <c r="K17" s="82"/>
      <c r="L17" s="82"/>
      <c r="M17" s="82"/>
      <c r="N17" s="132"/>
      <c r="O17" s="233"/>
      <c r="P17" s="77" t="s">
        <v>59</v>
      </c>
    </row>
    <row r="18" spans="1:16" ht="13.5" customHeight="1" thickBot="1">
      <c r="A18" s="219"/>
      <c r="B18" s="219"/>
      <c r="C18" s="218"/>
      <c r="D18" s="355"/>
      <c r="E18" s="670"/>
      <c r="F18" s="670"/>
      <c r="G18" s="670"/>
      <c r="H18" s="670"/>
      <c r="I18" s="670"/>
      <c r="J18" s="670"/>
      <c r="K18" s="355"/>
      <c r="L18" s="670"/>
      <c r="M18" s="670"/>
      <c r="N18" s="670"/>
      <c r="O18" s="218"/>
      <c r="P18" s="218"/>
    </row>
    <row r="19" spans="1:16" ht="51.75" customHeight="1" thickBot="1" thickTop="1">
      <c r="A19" s="637" t="s">
        <v>186</v>
      </c>
      <c r="B19" s="671"/>
      <c r="C19" s="334" t="s">
        <v>219</v>
      </c>
      <c r="D19" s="353"/>
      <c r="E19" s="302"/>
      <c r="F19" s="302"/>
      <c r="G19" s="302"/>
      <c r="H19" s="196"/>
      <c r="I19" s="196"/>
      <c r="J19" s="196"/>
      <c r="K19" s="196"/>
      <c r="L19" s="196"/>
      <c r="M19" s="196"/>
      <c r="N19" s="354"/>
      <c r="O19" s="276" t="s">
        <v>172</v>
      </c>
      <c r="P19" s="276" t="s">
        <v>302</v>
      </c>
    </row>
    <row r="20" spans="1:16" ht="17.25" thickBot="1" thickTop="1">
      <c r="A20" s="668" t="s">
        <v>58</v>
      </c>
      <c r="B20" s="668"/>
      <c r="C20" s="207" t="s">
        <v>173</v>
      </c>
      <c r="D20" s="351"/>
      <c r="E20" s="85"/>
      <c r="F20" s="85"/>
      <c r="G20" s="85"/>
      <c r="H20" s="146"/>
      <c r="I20" s="146"/>
      <c r="J20" s="146"/>
      <c r="K20" s="146"/>
      <c r="L20" s="146"/>
      <c r="M20" s="146"/>
      <c r="N20" s="352"/>
      <c r="O20" s="212"/>
      <c r="P20" s="212"/>
    </row>
    <row r="21" spans="1:16" ht="32.25" thickTop="1">
      <c r="A21" s="503" t="s">
        <v>187</v>
      </c>
      <c r="B21" s="84" t="s">
        <v>188</v>
      </c>
      <c r="C21" s="76" t="s">
        <v>189</v>
      </c>
      <c r="D21" s="128"/>
      <c r="E21" s="84"/>
      <c r="F21" s="84"/>
      <c r="G21" s="84"/>
      <c r="H21" s="84"/>
      <c r="I21" s="84"/>
      <c r="J21" s="84"/>
      <c r="K21" s="84"/>
      <c r="L21" s="84"/>
      <c r="M21" s="84"/>
      <c r="N21" s="129"/>
      <c r="O21" s="77" t="s">
        <v>59</v>
      </c>
      <c r="P21" s="77" t="s">
        <v>59</v>
      </c>
    </row>
    <row r="22" spans="1:16" ht="31.5">
      <c r="A22" s="657"/>
      <c r="B22" s="78" t="s">
        <v>190</v>
      </c>
      <c r="C22" s="121" t="s">
        <v>189</v>
      </c>
      <c r="D22" s="130"/>
      <c r="E22" s="78"/>
      <c r="F22" s="78"/>
      <c r="G22" s="78"/>
      <c r="H22" s="78"/>
      <c r="I22" s="78"/>
      <c r="J22" s="78"/>
      <c r="K22" s="78"/>
      <c r="L22" s="78"/>
      <c r="M22" s="78"/>
      <c r="N22" s="131"/>
      <c r="O22" s="123" t="s">
        <v>59</v>
      </c>
      <c r="P22" s="123" t="s">
        <v>59</v>
      </c>
    </row>
    <row r="23" spans="1:16" ht="31.5">
      <c r="A23" s="545" t="s">
        <v>220</v>
      </c>
      <c r="B23" s="78" t="s">
        <v>188</v>
      </c>
      <c r="C23" s="121" t="s">
        <v>191</v>
      </c>
      <c r="D23" s="130"/>
      <c r="E23" s="78"/>
      <c r="F23" s="78"/>
      <c r="G23" s="78"/>
      <c r="H23" s="78"/>
      <c r="I23" s="78"/>
      <c r="J23" s="78"/>
      <c r="K23" s="78"/>
      <c r="L23" s="78"/>
      <c r="M23" s="78"/>
      <c r="N23" s="131"/>
      <c r="O23" s="123" t="s">
        <v>59</v>
      </c>
      <c r="P23" s="123" t="s">
        <v>59</v>
      </c>
    </row>
    <row r="24" spans="1:16" ht="31.5">
      <c r="A24" s="657"/>
      <c r="B24" s="78" t="s">
        <v>190</v>
      </c>
      <c r="C24" s="121" t="s">
        <v>191</v>
      </c>
      <c r="D24" s="130"/>
      <c r="E24" s="78"/>
      <c r="F24" s="78"/>
      <c r="G24" s="78"/>
      <c r="H24" s="78"/>
      <c r="I24" s="78"/>
      <c r="J24" s="78"/>
      <c r="K24" s="78"/>
      <c r="L24" s="78"/>
      <c r="M24" s="78"/>
      <c r="N24" s="131"/>
      <c r="O24" s="123" t="s">
        <v>59</v>
      </c>
      <c r="P24" s="123" t="s">
        <v>59</v>
      </c>
    </row>
    <row r="25" spans="1:16" ht="31.5">
      <c r="A25" s="545" t="s">
        <v>300</v>
      </c>
      <c r="B25" s="78" t="s">
        <v>188</v>
      </c>
      <c r="C25" s="121" t="s">
        <v>175</v>
      </c>
      <c r="D25" s="130"/>
      <c r="E25" s="78"/>
      <c r="F25" s="78"/>
      <c r="G25" s="78"/>
      <c r="H25" s="78"/>
      <c r="I25" s="78"/>
      <c r="J25" s="78"/>
      <c r="K25" s="78"/>
      <c r="L25" s="78"/>
      <c r="M25" s="78"/>
      <c r="N25" s="131"/>
      <c r="O25" s="123" t="s">
        <v>59</v>
      </c>
      <c r="P25" s="123" t="s">
        <v>59</v>
      </c>
    </row>
    <row r="26" spans="1:16" ht="32.25" thickBot="1">
      <c r="A26" s="657"/>
      <c r="B26" s="78" t="s">
        <v>190</v>
      </c>
      <c r="C26" s="121" t="s">
        <v>175</v>
      </c>
      <c r="D26" s="130"/>
      <c r="E26" s="78"/>
      <c r="F26" s="78"/>
      <c r="G26" s="78"/>
      <c r="H26" s="78"/>
      <c r="I26" s="78"/>
      <c r="J26" s="78"/>
      <c r="K26" s="78"/>
      <c r="L26" s="78"/>
      <c r="M26" s="78"/>
      <c r="N26" s="131"/>
      <c r="O26" s="123" t="s">
        <v>59</v>
      </c>
      <c r="P26" s="224" t="s">
        <v>59</v>
      </c>
    </row>
    <row r="27" spans="1:16" ht="19.5" thickBot="1">
      <c r="A27" s="669" t="s">
        <v>301</v>
      </c>
      <c r="B27" s="669"/>
      <c r="C27" s="119" t="s">
        <v>139</v>
      </c>
      <c r="D27" s="220"/>
      <c r="E27" s="83"/>
      <c r="F27" s="83"/>
      <c r="G27" s="83"/>
      <c r="H27" s="83"/>
      <c r="I27" s="83"/>
      <c r="J27" s="83"/>
      <c r="K27" s="83"/>
      <c r="L27" s="83"/>
      <c r="M27" s="83"/>
      <c r="N27" s="221"/>
      <c r="O27" s="232" t="s">
        <v>59</v>
      </c>
      <c r="P27" s="231"/>
    </row>
    <row r="28" spans="1:16" ht="16.5" thickBot="1">
      <c r="A28" s="660" t="s">
        <v>307</v>
      </c>
      <c r="B28" s="660"/>
      <c r="C28" s="104" t="s">
        <v>184</v>
      </c>
      <c r="D28" s="130"/>
      <c r="E28" s="78"/>
      <c r="F28" s="78"/>
      <c r="G28" s="78"/>
      <c r="H28" s="78"/>
      <c r="I28" s="78"/>
      <c r="J28" s="78"/>
      <c r="K28" s="78"/>
      <c r="L28" s="78"/>
      <c r="M28" s="78"/>
      <c r="N28" s="131"/>
      <c r="O28" s="233"/>
      <c r="P28" s="225" t="s">
        <v>59</v>
      </c>
    </row>
    <row r="29" spans="1:16" ht="35.25" customHeight="1" thickBot="1" thickTop="1">
      <c r="A29" s="662" t="s">
        <v>314</v>
      </c>
      <c r="B29" s="663"/>
      <c r="C29" s="61" t="s">
        <v>139</v>
      </c>
      <c r="D29" s="64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218" t="s">
        <v>59</v>
      </c>
      <c r="P29" s="703"/>
    </row>
    <row r="30" spans="1:16" ht="34.5" customHeight="1" thickBot="1">
      <c r="A30" s="666" t="s">
        <v>311</v>
      </c>
      <c r="B30" s="667"/>
      <c r="C30" s="223" t="s">
        <v>184</v>
      </c>
      <c r="D30" s="128"/>
      <c r="E30" s="84"/>
      <c r="F30" s="84"/>
      <c r="G30" s="84"/>
      <c r="H30" s="84"/>
      <c r="I30" s="84"/>
      <c r="J30" s="84"/>
      <c r="K30" s="84"/>
      <c r="L30" s="84"/>
      <c r="M30" s="84"/>
      <c r="N30" s="129"/>
      <c r="O30" s="233"/>
      <c r="P30" s="225" t="s">
        <v>59</v>
      </c>
    </row>
    <row r="31" spans="1:16" ht="19.5" thickBot="1">
      <c r="A31" s="658" t="s">
        <v>315</v>
      </c>
      <c r="B31" s="659"/>
      <c r="C31" s="223" t="s">
        <v>139</v>
      </c>
      <c r="D31" s="226"/>
      <c r="E31" s="208"/>
      <c r="F31" s="208"/>
      <c r="G31" s="208"/>
      <c r="H31" s="208"/>
      <c r="I31" s="208"/>
      <c r="J31" s="208"/>
      <c r="K31" s="208"/>
      <c r="L31" s="208"/>
      <c r="M31" s="208"/>
      <c r="N31" s="227"/>
      <c r="O31" s="218" t="s">
        <v>59</v>
      </c>
      <c r="P31" s="703"/>
    </row>
    <row r="32" spans="1:16" ht="16.5" thickBot="1">
      <c r="A32" s="666" t="s">
        <v>310</v>
      </c>
      <c r="B32" s="667"/>
      <c r="C32" s="223" t="s">
        <v>184</v>
      </c>
      <c r="D32" s="704"/>
      <c r="E32" s="415"/>
      <c r="F32" s="415"/>
      <c r="G32" s="415"/>
      <c r="H32" s="415"/>
      <c r="I32" s="415"/>
      <c r="J32" s="415"/>
      <c r="K32" s="415"/>
      <c r="L32" s="415"/>
      <c r="M32" s="415"/>
      <c r="N32" s="705"/>
      <c r="O32" s="233"/>
      <c r="P32" s="225" t="s">
        <v>59</v>
      </c>
    </row>
    <row r="33" spans="1:16" ht="16.5" thickBot="1">
      <c r="A33" s="664" t="s">
        <v>316</v>
      </c>
      <c r="B33" s="665"/>
      <c r="C33" s="121" t="s">
        <v>192</v>
      </c>
      <c r="D33" s="128"/>
      <c r="E33" s="84"/>
      <c r="F33" s="84"/>
      <c r="G33" s="84"/>
      <c r="H33" s="84"/>
      <c r="I33" s="84"/>
      <c r="J33" s="84"/>
      <c r="K33" s="84"/>
      <c r="L33" s="84"/>
      <c r="M33" s="84"/>
      <c r="N33" s="129"/>
      <c r="O33" s="245" t="s">
        <v>59</v>
      </c>
      <c r="P33" s="231"/>
    </row>
    <row r="34" spans="1:16" ht="16.5" thickBot="1">
      <c r="A34" s="664" t="s">
        <v>317</v>
      </c>
      <c r="B34" s="665"/>
      <c r="C34" s="121" t="s">
        <v>192</v>
      </c>
      <c r="D34" s="128"/>
      <c r="E34" s="84"/>
      <c r="F34" s="84"/>
      <c r="G34" s="84"/>
      <c r="H34" s="84"/>
      <c r="I34" s="84"/>
      <c r="J34" s="84"/>
      <c r="K34" s="84"/>
      <c r="L34" s="84"/>
      <c r="M34" s="84"/>
      <c r="N34" s="129"/>
      <c r="O34" s="245" t="s">
        <v>59</v>
      </c>
      <c r="P34" s="231"/>
    </row>
    <row r="36" spans="1:2" s="12" customFormat="1" ht="18.75">
      <c r="A36" s="15" t="s">
        <v>303</v>
      </c>
      <c r="B36" s="15"/>
    </row>
    <row r="37" spans="1:15" ht="15.75">
      <c r="A37" s="229" t="s">
        <v>304</v>
      </c>
      <c r="B37" s="11" t="s">
        <v>457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2" ht="15.75">
      <c r="A38" s="230" t="s">
        <v>305</v>
      </c>
      <c r="B38" s="228" t="s">
        <v>308</v>
      </c>
    </row>
    <row r="39" spans="1:2" ht="15.75">
      <c r="A39" s="230" t="s">
        <v>306</v>
      </c>
      <c r="B39" s="11" t="s">
        <v>320</v>
      </c>
    </row>
    <row r="40" spans="1:2" ht="15.75">
      <c r="A40" s="230" t="s">
        <v>318</v>
      </c>
      <c r="B40" s="11" t="s">
        <v>319</v>
      </c>
    </row>
    <row r="41" ht="18.75">
      <c r="A41" s="13"/>
    </row>
  </sheetData>
  <sheetProtection/>
  <mergeCells count="33">
    <mergeCell ref="I18:J18"/>
    <mergeCell ref="L18:N18"/>
    <mergeCell ref="A19:B19"/>
    <mergeCell ref="E18:F18"/>
    <mergeCell ref="A3:C3"/>
    <mergeCell ref="D3:N3"/>
    <mergeCell ref="A4:B4"/>
    <mergeCell ref="A5:B5"/>
    <mergeCell ref="A6:B6"/>
    <mergeCell ref="A7:B7"/>
    <mergeCell ref="A33:B33"/>
    <mergeCell ref="A30:B30"/>
    <mergeCell ref="A20:B20"/>
    <mergeCell ref="A27:B27"/>
    <mergeCell ref="A15:B15"/>
    <mergeCell ref="G18:H18"/>
    <mergeCell ref="A8:B8"/>
    <mergeCell ref="A11:B11"/>
    <mergeCell ref="A12:B12"/>
    <mergeCell ref="A29:B29"/>
    <mergeCell ref="A34:B34"/>
    <mergeCell ref="A9:B9"/>
    <mergeCell ref="A10:B10"/>
    <mergeCell ref="A32:B32"/>
    <mergeCell ref="A13:B13"/>
    <mergeCell ref="A23:A24"/>
    <mergeCell ref="A14:B14"/>
    <mergeCell ref="A21:A22"/>
    <mergeCell ref="A16:B16"/>
    <mergeCell ref="A17:B17"/>
    <mergeCell ref="A31:B31"/>
    <mergeCell ref="A25:A26"/>
    <mergeCell ref="A28:B28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I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8" customWidth="1"/>
    <col min="2" max="13" width="11.421875" style="8" customWidth="1"/>
    <col min="14" max="16384" width="9.140625" style="8" customWidth="1"/>
  </cols>
  <sheetData>
    <row r="1" ht="20.25">
      <c r="A1" s="10" t="s">
        <v>460</v>
      </c>
    </row>
    <row r="2" ht="18.75">
      <c r="A2" s="13"/>
    </row>
    <row r="3" ht="19.5" thickBot="1">
      <c r="A3" s="12" t="s">
        <v>461</v>
      </c>
    </row>
    <row r="4" spans="1:9" ht="37.5" customHeight="1" thickBot="1">
      <c r="A4" s="177" t="s">
        <v>57</v>
      </c>
      <c r="B4" s="178" t="s">
        <v>193</v>
      </c>
      <c r="C4" s="178" t="s">
        <v>192</v>
      </c>
      <c r="D4" s="178" t="s">
        <v>312</v>
      </c>
      <c r="E4" s="178" t="s">
        <v>192</v>
      </c>
      <c r="F4" s="178" t="s">
        <v>313</v>
      </c>
      <c r="G4" s="178" t="s">
        <v>221</v>
      </c>
      <c r="H4" s="179" t="s">
        <v>456</v>
      </c>
      <c r="I4" s="205" t="s">
        <v>455</v>
      </c>
    </row>
    <row r="5" spans="1:9" ht="16.5" thickTop="1">
      <c r="A5" s="69"/>
      <c r="B5" s="70"/>
      <c r="C5" s="70"/>
      <c r="D5" s="70"/>
      <c r="E5" s="70"/>
      <c r="F5" s="70"/>
      <c r="G5" s="70"/>
      <c r="H5" s="136"/>
      <c r="I5" s="71"/>
    </row>
    <row r="6" spans="1:9" ht="15.75">
      <c r="A6" s="72"/>
      <c r="B6" s="44"/>
      <c r="C6" s="44"/>
      <c r="D6" s="44"/>
      <c r="E6" s="44"/>
      <c r="F6" s="44"/>
      <c r="G6" s="44"/>
      <c r="H6" s="136"/>
      <c r="I6" s="73"/>
    </row>
    <row r="7" spans="1:9" ht="15.75">
      <c r="A7" s="72"/>
      <c r="B7" s="44"/>
      <c r="C7" s="44"/>
      <c r="D7" s="44"/>
      <c r="E7" s="44"/>
      <c r="F7" s="44"/>
      <c r="G7" s="44"/>
      <c r="H7" s="136"/>
      <c r="I7" s="73"/>
    </row>
    <row r="8" spans="1:9" ht="15.75">
      <c r="A8" s="72"/>
      <c r="B8" s="44"/>
      <c r="C8" s="44"/>
      <c r="D8" s="44"/>
      <c r="E8" s="44"/>
      <c r="F8" s="44"/>
      <c r="G8" s="44"/>
      <c r="H8" s="136"/>
      <c r="I8" s="73"/>
    </row>
    <row r="9" spans="1:9" ht="15.75">
      <c r="A9" s="72"/>
      <c r="B9" s="44"/>
      <c r="C9" s="44"/>
      <c r="D9" s="44"/>
      <c r="E9" s="44"/>
      <c r="F9" s="44"/>
      <c r="G9" s="44"/>
      <c r="H9" s="136"/>
      <c r="I9" s="73"/>
    </row>
    <row r="10" spans="1:9" ht="15.75">
      <c r="A10" s="72"/>
      <c r="B10" s="44"/>
      <c r="C10" s="44"/>
      <c r="D10" s="44"/>
      <c r="E10" s="44"/>
      <c r="F10" s="44"/>
      <c r="G10" s="44"/>
      <c r="H10" s="136"/>
      <c r="I10" s="73"/>
    </row>
    <row r="11" spans="1:9" ht="15.75">
      <c r="A11" s="72"/>
      <c r="B11" s="44"/>
      <c r="C11" s="44"/>
      <c r="D11" s="44"/>
      <c r="E11" s="44"/>
      <c r="F11" s="44"/>
      <c r="G11" s="44"/>
      <c r="H11" s="138"/>
      <c r="I11" s="73"/>
    </row>
    <row r="12" spans="1:9" ht="15.75">
      <c r="A12" s="72"/>
      <c r="B12" s="44"/>
      <c r="C12" s="44"/>
      <c r="D12" s="44"/>
      <c r="E12" s="44"/>
      <c r="F12" s="44"/>
      <c r="G12" s="44"/>
      <c r="H12" s="138"/>
      <c r="I12" s="73"/>
    </row>
    <row r="13" spans="1:9" ht="15.75">
      <c r="A13" s="72"/>
      <c r="B13" s="44"/>
      <c r="C13" s="44"/>
      <c r="D13" s="44"/>
      <c r="E13" s="44"/>
      <c r="F13" s="44"/>
      <c r="G13" s="44"/>
      <c r="H13" s="138"/>
      <c r="I13" s="73"/>
    </row>
    <row r="14" spans="1:9" ht="15.75">
      <c r="A14" s="72"/>
      <c r="B14" s="44"/>
      <c r="C14" s="44"/>
      <c r="D14" s="44"/>
      <c r="E14" s="44"/>
      <c r="F14" s="44"/>
      <c r="G14" s="44"/>
      <c r="H14" s="138"/>
      <c r="I14" s="73"/>
    </row>
    <row r="15" spans="1:9" ht="15.75">
      <c r="A15" s="72"/>
      <c r="B15" s="44"/>
      <c r="C15" s="44"/>
      <c r="D15" s="44"/>
      <c r="E15" s="44"/>
      <c r="F15" s="44"/>
      <c r="G15" s="44"/>
      <c r="H15" s="138"/>
      <c r="I15" s="73"/>
    </row>
    <row r="16" spans="1:9" ht="15.75">
      <c r="A16" s="72"/>
      <c r="B16" s="44"/>
      <c r="C16" s="44"/>
      <c r="D16" s="44"/>
      <c r="E16" s="44"/>
      <c r="F16" s="44"/>
      <c r="G16" s="44"/>
      <c r="H16" s="138"/>
      <c r="I16" s="73"/>
    </row>
    <row r="17" spans="1:9" ht="15.75">
      <c r="A17" s="144"/>
      <c r="B17" s="44"/>
      <c r="C17" s="44"/>
      <c r="D17" s="44"/>
      <c r="E17" s="44"/>
      <c r="F17" s="44"/>
      <c r="G17" s="44"/>
      <c r="H17" s="138"/>
      <c r="I17" s="73"/>
    </row>
    <row r="18" spans="1:9" ht="16.5" thickBot="1">
      <c r="A18" s="172"/>
      <c r="B18" s="137"/>
      <c r="C18" s="137"/>
      <c r="D18" s="137"/>
      <c r="E18" s="137"/>
      <c r="F18" s="137"/>
      <c r="G18" s="137"/>
      <c r="H18" s="344"/>
      <c r="I18" s="173"/>
    </row>
    <row r="19" spans="1:9" ht="24.75" customHeight="1" thickBot="1" thickTop="1">
      <c r="A19" s="174" t="s">
        <v>63</v>
      </c>
      <c r="B19" s="175"/>
      <c r="C19" s="175"/>
      <c r="D19" s="175"/>
      <c r="E19" s="175"/>
      <c r="F19" s="345"/>
      <c r="G19" s="345"/>
      <c r="H19" s="175"/>
      <c r="I19" s="176"/>
    </row>
    <row r="20" spans="3:7" ht="24.75" customHeight="1" thickBot="1">
      <c r="C20" s="11"/>
      <c r="F20" s="708"/>
      <c r="G20" s="709"/>
    </row>
    <row r="24" s="348" customFormat="1" ht="15.75"/>
    <row r="41" ht="15.75">
      <c r="A41" s="11"/>
    </row>
    <row r="42" ht="15.75">
      <c r="A42" s="11"/>
    </row>
    <row r="43" ht="15.75">
      <c r="A43" s="11"/>
    </row>
    <row r="44" ht="15.75">
      <c r="A44" s="11"/>
    </row>
    <row r="45" ht="15.75">
      <c r="A45" s="11"/>
    </row>
    <row r="46" ht="15.75">
      <c r="A46" s="11"/>
    </row>
    <row r="47" ht="15.75">
      <c r="A47" s="11"/>
    </row>
    <row r="48" ht="15.75">
      <c r="A48" s="11"/>
    </row>
    <row r="49" ht="15.75">
      <c r="A49" s="11"/>
    </row>
    <row r="50" ht="15.75">
      <c r="A50" s="11"/>
    </row>
  </sheetData>
  <sheetProtection/>
  <mergeCells count="1">
    <mergeCell ref="F20:G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E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28125" style="8" customWidth="1"/>
    <col min="2" max="2" width="24.140625" style="8" customWidth="1"/>
    <col min="3" max="4" width="9.7109375" style="8" customWidth="1"/>
    <col min="5" max="5" width="11.57421875" style="8" customWidth="1"/>
    <col min="6" max="16384" width="9.140625" style="8" customWidth="1"/>
  </cols>
  <sheetData>
    <row r="1" ht="20.25">
      <c r="A1" s="10" t="s">
        <v>553</v>
      </c>
    </row>
    <row r="2" ht="13.5" thickBot="1"/>
    <row r="3" spans="1:5" s="181" customFormat="1" ht="47.25" customHeight="1" thickBot="1">
      <c r="A3" s="177" t="s">
        <v>256</v>
      </c>
      <c r="B3" s="178" t="s">
        <v>554</v>
      </c>
      <c r="C3" s="178" t="s">
        <v>167</v>
      </c>
      <c r="D3" s="179" t="s">
        <v>565</v>
      </c>
      <c r="E3" s="180" t="s">
        <v>566</v>
      </c>
    </row>
    <row r="4" spans="1:5" s="11" customFormat="1" ht="16.5" thickTop="1">
      <c r="A4" s="182"/>
      <c r="B4" s="183"/>
      <c r="C4" s="183"/>
      <c r="D4" s="184"/>
      <c r="E4" s="185"/>
    </row>
    <row r="5" spans="1:5" s="11" customFormat="1" ht="15.75">
      <c r="A5" s="186"/>
      <c r="B5" s="187"/>
      <c r="C5" s="187"/>
      <c r="D5" s="188"/>
      <c r="E5" s="189"/>
    </row>
    <row r="6" spans="1:5" s="11" customFormat="1" ht="15.75">
      <c r="A6" s="186"/>
      <c r="B6" s="187"/>
      <c r="C6" s="187"/>
      <c r="D6" s="188"/>
      <c r="E6" s="189"/>
    </row>
    <row r="7" spans="1:5" s="11" customFormat="1" ht="15.75">
      <c r="A7" s="186"/>
      <c r="B7" s="187"/>
      <c r="C7" s="187"/>
      <c r="D7" s="188"/>
      <c r="E7" s="189"/>
    </row>
    <row r="8" spans="1:5" s="11" customFormat="1" ht="15.75">
      <c r="A8" s="186"/>
      <c r="B8" s="187"/>
      <c r="C8" s="187"/>
      <c r="D8" s="188"/>
      <c r="E8" s="189"/>
    </row>
    <row r="9" spans="1:5" s="11" customFormat="1" ht="15.75">
      <c r="A9" s="186"/>
      <c r="B9" s="187"/>
      <c r="C9" s="187"/>
      <c r="D9" s="188"/>
      <c r="E9" s="189"/>
    </row>
    <row r="10" spans="1:5" s="11" customFormat="1" ht="15.75">
      <c r="A10" s="186"/>
      <c r="B10" s="187"/>
      <c r="C10" s="187"/>
      <c r="D10" s="188"/>
      <c r="E10" s="189"/>
    </row>
    <row r="11" spans="1:5" s="11" customFormat="1" ht="15.75">
      <c r="A11" s="186"/>
      <c r="B11" s="187"/>
      <c r="C11" s="187"/>
      <c r="D11" s="188"/>
      <c r="E11" s="189"/>
    </row>
    <row r="12" spans="1:5" s="11" customFormat="1" ht="15.75">
      <c r="A12" s="186"/>
      <c r="B12" s="187"/>
      <c r="C12" s="187"/>
      <c r="D12" s="188"/>
      <c r="E12" s="189"/>
    </row>
    <row r="13" spans="1:5" s="11" customFormat="1" ht="15.75">
      <c r="A13" s="186"/>
      <c r="B13" s="187"/>
      <c r="C13" s="187"/>
      <c r="D13" s="188"/>
      <c r="E13" s="189"/>
    </row>
    <row r="14" spans="1:5" s="11" customFormat="1" ht="15.75">
      <c r="A14" s="186"/>
      <c r="B14" s="187"/>
      <c r="C14" s="187"/>
      <c r="D14" s="188"/>
      <c r="E14" s="189"/>
    </row>
    <row r="15" spans="1:5" s="11" customFormat="1" ht="15.75">
      <c r="A15" s="186"/>
      <c r="B15" s="187"/>
      <c r="C15" s="187"/>
      <c r="D15" s="188"/>
      <c r="E15" s="189"/>
    </row>
    <row r="16" spans="1:5" s="11" customFormat="1" ht="15.75">
      <c r="A16" s="186"/>
      <c r="B16" s="187"/>
      <c r="C16" s="187"/>
      <c r="D16" s="188"/>
      <c r="E16" s="189"/>
    </row>
    <row r="17" spans="1:5" s="11" customFormat="1" ht="16.5" thickBot="1">
      <c r="A17" s="190"/>
      <c r="B17" s="191"/>
      <c r="C17" s="191"/>
      <c r="D17" s="192"/>
      <c r="E17" s="193"/>
    </row>
    <row r="18" spans="1:5" s="11" customFormat="1" ht="17.25" thickBot="1" thickTop="1">
      <c r="A18" s="8"/>
      <c r="B18" s="8"/>
      <c r="C18" s="8"/>
      <c r="D18" s="194" t="s">
        <v>63</v>
      </c>
      <c r="E18" s="195"/>
    </row>
    <row r="19" s="11" customFormat="1" ht="15.75"/>
    <row r="20" s="11" customFormat="1" ht="15.75">
      <c r="A20" s="15" t="s">
        <v>224</v>
      </c>
    </row>
    <row r="21" s="11" customFormat="1" ht="15.75"/>
    <row r="22" s="11" customFormat="1" ht="15.75"/>
    <row r="23" s="11" customFormat="1" ht="15.75"/>
    <row r="24" s="11" customFormat="1" ht="15.75"/>
    <row r="25" s="11" customFormat="1" ht="15.75"/>
    <row r="26" s="11" customFormat="1" ht="15.75"/>
    <row r="27" s="11" customFormat="1" ht="15.75"/>
    <row r="28" s="11" customFormat="1" ht="15.75"/>
    <row r="29" s="11" customFormat="1" ht="15.75"/>
    <row r="30" s="11" customFormat="1" ht="15.75"/>
    <row r="31" s="11" customFormat="1" ht="15.75"/>
    <row r="32" s="11" customFormat="1" ht="15.75"/>
    <row r="33" s="11" customFormat="1" ht="15.75"/>
    <row r="34" s="11" customFormat="1" ht="15.75"/>
    <row r="35" s="11" customFormat="1" ht="15.75"/>
    <row r="36" s="11" customFormat="1" ht="15.75"/>
    <row r="37" s="11" customFormat="1" ht="15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E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139" customWidth="1"/>
    <col min="2" max="2" width="36.57421875" style="682" customWidth="1"/>
    <col min="3" max="3" width="13.8515625" style="682" customWidth="1"/>
    <col min="4" max="4" width="12.57421875" style="682" customWidth="1"/>
    <col min="5" max="5" width="18.8515625" style="682" customWidth="1"/>
    <col min="6" max="16384" width="9.140625" style="682" customWidth="1"/>
  </cols>
  <sheetData>
    <row r="1" ht="25.5">
      <c r="A1" s="234" t="s">
        <v>529</v>
      </c>
    </row>
    <row r="2" ht="16.5" thickBot="1">
      <c r="A2" s="235"/>
    </row>
    <row r="3" spans="1:5" s="139" customFormat="1" ht="48" thickBot="1">
      <c r="A3" s="209" t="s">
        <v>222</v>
      </c>
      <c r="B3" s="147" t="s">
        <v>194</v>
      </c>
      <c r="C3" s="147" t="s">
        <v>195</v>
      </c>
      <c r="D3" s="147" t="s">
        <v>534</v>
      </c>
      <c r="E3" s="170" t="s">
        <v>196</v>
      </c>
    </row>
    <row r="4" spans="1:5" ht="17.25" thickBot="1" thickTop="1">
      <c r="A4" s="679" t="s">
        <v>197</v>
      </c>
      <c r="B4" s="680"/>
      <c r="C4" s="680"/>
      <c r="D4" s="680"/>
      <c r="E4" s="681"/>
    </row>
    <row r="5" spans="1:5" ht="16.5" thickTop="1">
      <c r="A5" s="404">
        <v>1</v>
      </c>
      <c r="B5" s="357" t="s">
        <v>465</v>
      </c>
      <c r="C5" s="62"/>
      <c r="D5" s="62"/>
      <c r="E5" s="356"/>
    </row>
    <row r="6" spans="1:5" ht="18.75">
      <c r="A6" s="236">
        <v>2</v>
      </c>
      <c r="B6" s="358" t="s">
        <v>466</v>
      </c>
      <c r="C6" s="350"/>
      <c r="D6" s="350"/>
      <c r="E6" s="103"/>
    </row>
    <row r="7" spans="1:5" ht="15.75">
      <c r="A7" s="236">
        <v>3</v>
      </c>
      <c r="B7" s="88" t="s">
        <v>257</v>
      </c>
      <c r="C7" s="84"/>
      <c r="D7" s="84"/>
      <c r="E7" s="217"/>
    </row>
    <row r="8" spans="1:5" ht="19.5" customHeight="1">
      <c r="A8" s="163">
        <v>4</v>
      </c>
      <c r="B8" s="67" t="s">
        <v>467</v>
      </c>
      <c r="C8" s="78"/>
      <c r="D8" s="78"/>
      <c r="E8" s="201"/>
    </row>
    <row r="9" spans="1:5" ht="15.75">
      <c r="A9" s="163">
        <v>5</v>
      </c>
      <c r="B9" s="67" t="s">
        <v>468</v>
      </c>
      <c r="C9" s="78"/>
      <c r="D9" s="78"/>
      <c r="E9" s="201"/>
    </row>
    <row r="10" spans="1:5" ht="18.75" customHeight="1">
      <c r="A10" s="163">
        <v>6</v>
      </c>
      <c r="B10" s="67" t="s">
        <v>276</v>
      </c>
      <c r="C10" s="78"/>
      <c r="D10" s="78"/>
      <c r="E10" s="201"/>
    </row>
    <row r="11" spans="1:5" ht="15.75">
      <c r="A11" s="163">
        <v>7</v>
      </c>
      <c r="B11" s="67" t="s">
        <v>258</v>
      </c>
      <c r="C11" s="78"/>
      <c r="D11" s="78"/>
      <c r="E11" s="201"/>
    </row>
    <row r="12" spans="1:5" ht="15.75">
      <c r="A12" s="163">
        <v>8</v>
      </c>
      <c r="B12" s="67" t="s">
        <v>198</v>
      </c>
      <c r="C12" s="78"/>
      <c r="D12" s="78"/>
      <c r="E12" s="201"/>
    </row>
    <row r="13" spans="1:5" ht="15.75">
      <c r="A13" s="163">
        <v>9</v>
      </c>
      <c r="B13" s="67" t="s">
        <v>199</v>
      </c>
      <c r="C13" s="78"/>
      <c r="D13" s="78"/>
      <c r="E13" s="201"/>
    </row>
    <row r="14" spans="1:5" ht="18.75" customHeight="1" thickBot="1">
      <c r="A14" s="237">
        <v>10</v>
      </c>
      <c r="B14" s="222" t="s">
        <v>458</v>
      </c>
      <c r="C14" s="83"/>
      <c r="D14" s="83"/>
      <c r="E14" s="238"/>
    </row>
    <row r="15" spans="1:5" ht="17.25" thickBot="1" thickTop="1">
      <c r="A15" s="679" t="s">
        <v>200</v>
      </c>
      <c r="B15" s="680"/>
      <c r="C15" s="680"/>
      <c r="D15" s="680"/>
      <c r="E15" s="681"/>
    </row>
    <row r="16" spans="1:5" ht="16.5" thickTop="1">
      <c r="A16" s="236">
        <v>11</v>
      </c>
      <c r="B16" s="88" t="s">
        <v>201</v>
      </c>
      <c r="C16" s="84"/>
      <c r="D16" s="84"/>
      <c r="E16" s="217"/>
    </row>
    <row r="17" spans="1:5" ht="15.75">
      <c r="A17" s="163">
        <v>12</v>
      </c>
      <c r="B17" s="67" t="s">
        <v>202</v>
      </c>
      <c r="C17" s="78"/>
      <c r="D17" s="78"/>
      <c r="E17" s="201"/>
    </row>
    <row r="18" spans="1:5" ht="15.75">
      <c r="A18" s="163">
        <v>13</v>
      </c>
      <c r="B18" s="67" t="s">
        <v>450</v>
      </c>
      <c r="C18" s="78"/>
      <c r="D18" s="78"/>
      <c r="E18" s="201"/>
    </row>
    <row r="19" spans="1:5" ht="16.5" thickBot="1">
      <c r="A19" s="237">
        <v>14</v>
      </c>
      <c r="B19" s="222" t="s">
        <v>555</v>
      </c>
      <c r="C19" s="83"/>
      <c r="D19" s="83"/>
      <c r="E19" s="238"/>
    </row>
    <row r="20" spans="1:5" ht="17.25" thickBot="1" thickTop="1">
      <c r="A20" s="679" t="s">
        <v>203</v>
      </c>
      <c r="B20" s="680"/>
      <c r="C20" s="680"/>
      <c r="D20" s="680"/>
      <c r="E20" s="681"/>
    </row>
    <row r="21" spans="1:5" ht="19.5" thickTop="1">
      <c r="A21" s="236">
        <v>15</v>
      </c>
      <c r="B21" s="88" t="s">
        <v>321</v>
      </c>
      <c r="C21" s="76"/>
      <c r="D21" s="84"/>
      <c r="E21" s="217"/>
    </row>
    <row r="22" spans="1:5" ht="20.25">
      <c r="A22" s="163">
        <v>16</v>
      </c>
      <c r="B22" s="67" t="s">
        <v>535</v>
      </c>
      <c r="C22" s="121"/>
      <c r="D22" s="78" t="s">
        <v>439</v>
      </c>
      <c r="E22" s="201"/>
    </row>
    <row r="23" spans="1:5" ht="18.75">
      <c r="A23" s="163">
        <v>17</v>
      </c>
      <c r="B23" s="67" t="s">
        <v>573</v>
      </c>
      <c r="C23" s="121"/>
      <c r="D23" s="78" t="s">
        <v>440</v>
      </c>
      <c r="E23" s="201"/>
    </row>
    <row r="24" spans="1:5" ht="18.75">
      <c r="A24" s="163">
        <v>18</v>
      </c>
      <c r="B24" s="67" t="s">
        <v>574</v>
      </c>
      <c r="C24" s="121"/>
      <c r="D24" s="78" t="s">
        <v>441</v>
      </c>
      <c r="E24" s="201"/>
    </row>
    <row r="25" spans="1:5" ht="18.75">
      <c r="A25" s="163">
        <v>19</v>
      </c>
      <c r="B25" s="67" t="s">
        <v>575</v>
      </c>
      <c r="C25" s="121"/>
      <c r="D25" s="78" t="s">
        <v>442</v>
      </c>
      <c r="E25" s="201"/>
    </row>
    <row r="26" spans="1:5" ht="18.75">
      <c r="A26" s="163">
        <v>20</v>
      </c>
      <c r="B26" s="67" t="s">
        <v>449</v>
      </c>
      <c r="C26" s="121"/>
      <c r="D26" s="78"/>
      <c r="E26" s="201"/>
    </row>
    <row r="27" spans="1:5" ht="18.75">
      <c r="A27" s="163">
        <v>21</v>
      </c>
      <c r="B27" s="67" t="s">
        <v>556</v>
      </c>
      <c r="C27" s="121"/>
      <c r="D27" s="78"/>
      <c r="E27" s="201"/>
    </row>
    <row r="28" spans="1:5" ht="18.75" customHeight="1">
      <c r="A28" s="163">
        <v>22</v>
      </c>
      <c r="B28" s="67" t="s">
        <v>445</v>
      </c>
      <c r="C28" s="121"/>
      <c r="D28" s="78" t="s">
        <v>443</v>
      </c>
      <c r="E28" s="201"/>
    </row>
    <row r="29" spans="1:5" ht="16.5" thickBot="1">
      <c r="A29" s="237">
        <v>23</v>
      </c>
      <c r="B29" s="222" t="s">
        <v>444</v>
      </c>
      <c r="C29" s="710"/>
      <c r="D29" s="83">
        <v>50</v>
      </c>
      <c r="E29" s="238"/>
    </row>
    <row r="30" spans="1:5" ht="17.25" thickBot="1" thickTop="1">
      <c r="A30" s="679" t="s">
        <v>204</v>
      </c>
      <c r="B30" s="680"/>
      <c r="C30" s="680"/>
      <c r="D30" s="680"/>
      <c r="E30" s="681"/>
    </row>
    <row r="31" spans="1:5" ht="16.5" thickTop="1">
      <c r="A31" s="236">
        <v>24</v>
      </c>
      <c r="B31" s="88" t="s">
        <v>446</v>
      </c>
      <c r="C31" s="84"/>
      <c r="D31" s="84">
        <v>5</v>
      </c>
      <c r="E31" s="217"/>
    </row>
    <row r="32" spans="1:5" ht="15.75">
      <c r="A32" s="163">
        <v>25</v>
      </c>
      <c r="B32" s="67" t="s">
        <v>205</v>
      </c>
      <c r="C32" s="78"/>
      <c r="D32" s="78"/>
      <c r="E32" s="201"/>
    </row>
    <row r="33" spans="1:5" ht="15.75">
      <c r="A33" s="163">
        <v>26</v>
      </c>
      <c r="B33" s="67" t="s">
        <v>447</v>
      </c>
      <c r="C33" s="78"/>
      <c r="D33" s="78"/>
      <c r="E33" s="201"/>
    </row>
    <row r="34" spans="1:5" ht="16.5" thickBot="1">
      <c r="A34" s="239">
        <v>27</v>
      </c>
      <c r="B34" s="114" t="s">
        <v>448</v>
      </c>
      <c r="C34" s="240"/>
      <c r="D34" s="240"/>
      <c r="E34" s="241"/>
    </row>
    <row r="35" spans="1:5" ht="15.75">
      <c r="A35" s="242"/>
      <c r="B35" s="242"/>
      <c r="C35" s="242"/>
      <c r="D35" s="242"/>
      <c r="E35" s="242"/>
    </row>
    <row r="36" spans="1:5" ht="15.75">
      <c r="A36" s="243"/>
      <c r="B36" s="139"/>
      <c r="C36" s="139"/>
      <c r="D36" s="139"/>
      <c r="E36" s="139"/>
    </row>
    <row r="37" spans="1:5" ht="15.75">
      <c r="A37" s="244" t="s">
        <v>206</v>
      </c>
      <c r="B37" s="139"/>
      <c r="C37" s="139"/>
      <c r="D37" s="139"/>
      <c r="E37" s="139"/>
    </row>
    <row r="38" spans="2:5" ht="15.75">
      <c r="B38" s="139"/>
      <c r="C38" s="139"/>
      <c r="D38" s="139"/>
      <c r="E38" s="139"/>
    </row>
    <row r="39" spans="2:5" ht="15.75">
      <c r="B39" s="139"/>
      <c r="C39" s="139"/>
      <c r="D39" s="139"/>
      <c r="E39" s="139"/>
    </row>
    <row r="40" spans="2:5" ht="15.75">
      <c r="B40" s="139"/>
      <c r="C40" s="139"/>
      <c r="D40" s="139"/>
      <c r="E40" s="139"/>
    </row>
    <row r="41" spans="2:5" ht="15.75">
      <c r="B41" s="139"/>
      <c r="C41" s="139"/>
      <c r="D41" s="139"/>
      <c r="E41" s="139"/>
    </row>
    <row r="42" spans="2:5" ht="15.75">
      <c r="B42" s="139"/>
      <c r="C42" s="139"/>
      <c r="D42" s="139"/>
      <c r="E42" s="139"/>
    </row>
    <row r="43" spans="2:5" ht="15.75">
      <c r="B43" s="139"/>
      <c r="C43" s="139"/>
      <c r="D43" s="139"/>
      <c r="E43" s="139"/>
    </row>
    <row r="44" spans="2:5" ht="15.75">
      <c r="B44" s="139"/>
      <c r="C44" s="139"/>
      <c r="D44" s="139"/>
      <c r="E44" s="139"/>
    </row>
    <row r="45" spans="2:5" ht="15.75">
      <c r="B45" s="139"/>
      <c r="C45" s="139"/>
      <c r="D45" s="139"/>
      <c r="E45" s="139"/>
    </row>
    <row r="46" spans="2:5" ht="15.75">
      <c r="B46" s="139"/>
      <c r="C46" s="139"/>
      <c r="D46" s="139"/>
      <c r="E46" s="139"/>
    </row>
    <row r="47" spans="2:5" ht="15.75">
      <c r="B47" s="139"/>
      <c r="C47" s="139"/>
      <c r="D47" s="139"/>
      <c r="E47" s="139"/>
    </row>
    <row r="48" spans="2:5" ht="15.75">
      <c r="B48" s="139"/>
      <c r="C48" s="139"/>
      <c r="D48" s="139"/>
      <c r="E48" s="139"/>
    </row>
    <row r="49" spans="2:5" ht="15.75">
      <c r="B49" s="139"/>
      <c r="C49" s="139"/>
      <c r="D49" s="139"/>
      <c r="E49" s="139"/>
    </row>
    <row r="50" spans="2:5" ht="15.75">
      <c r="B50" s="139"/>
      <c r="C50" s="139"/>
      <c r="D50" s="139"/>
      <c r="E50" s="139"/>
    </row>
  </sheetData>
  <sheetProtection/>
  <mergeCells count="4">
    <mergeCell ref="A4:E4"/>
    <mergeCell ref="A15:E15"/>
    <mergeCell ref="A20:E20"/>
    <mergeCell ref="A30:E3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X2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4.8515625" style="316" bestFit="1" customWidth="1"/>
    <col min="2" max="2" width="10.57421875" style="316" customWidth="1"/>
    <col min="3" max="3" width="11.140625" style="316" customWidth="1"/>
    <col min="4" max="4" width="10.140625" style="316" bestFit="1" customWidth="1"/>
    <col min="5" max="16384" width="9.140625" style="316" customWidth="1"/>
  </cols>
  <sheetData>
    <row r="1" ht="15">
      <c r="A1" s="315"/>
    </row>
    <row r="2" spans="2:30" ht="36" customHeight="1" thickBot="1">
      <c r="B2" s="317" t="s">
        <v>409</v>
      </c>
      <c r="C2" s="317" t="s">
        <v>410</v>
      </c>
      <c r="R2" s="318" t="s">
        <v>411</v>
      </c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</row>
    <row r="3" spans="1:50" ht="18" thickBot="1">
      <c r="A3" s="320" t="s">
        <v>412</v>
      </c>
      <c r="B3" s="326">
        <f>IF(AND(C3&lt;151,C3&gt;-41),IF(C3&lt;-40,0,IF((VLOOKUP(MATCH(C3,$S$3:$S$6,1),$T$3:$U$6,2,0))="a",(1-ABS((0.5/50)*C3)),(IF((VLOOKUP(MATCH(C3,$S$3:$S$6,1),$T$3:$U$6,2,0))="b",1,IF((VLOOKUP(MATCH(C3,$S$3:$S$6,1),$T$3:$U$6,2,0))="c",1-ABS((1/100)*(C3-50)),IF((VLOOKUP(MATCH(C3,$S$3:$S$6,1),$T$3:$U$6,2,0))="d",0)))))),0)</f>
        <v>1</v>
      </c>
      <c r="C3" s="330"/>
      <c r="D3" s="316" t="s">
        <v>525</v>
      </c>
      <c r="R3" s="322">
        <v>0.75</v>
      </c>
      <c r="S3" s="319">
        <v>-40</v>
      </c>
      <c r="T3" s="319">
        <v>1</v>
      </c>
      <c r="U3" s="319" t="s">
        <v>413</v>
      </c>
      <c r="V3" s="319">
        <v>-60</v>
      </c>
      <c r="W3" s="319">
        <v>1</v>
      </c>
      <c r="X3" s="319" t="s">
        <v>413</v>
      </c>
      <c r="Y3" s="319">
        <v>-140</v>
      </c>
      <c r="Z3" s="319">
        <v>1</v>
      </c>
      <c r="AA3" s="319" t="s">
        <v>413</v>
      </c>
      <c r="AB3" s="319">
        <v>-300</v>
      </c>
      <c r="AC3" s="319">
        <v>1</v>
      </c>
      <c r="AD3" s="319" t="s">
        <v>413</v>
      </c>
      <c r="AE3" s="346">
        <v>200</v>
      </c>
      <c r="AF3" s="346">
        <v>1</v>
      </c>
      <c r="AG3" s="346" t="s">
        <v>413</v>
      </c>
      <c r="AH3" s="346">
        <v>0</v>
      </c>
      <c r="AI3" s="346">
        <v>1</v>
      </c>
      <c r="AJ3" s="346" t="s">
        <v>413</v>
      </c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</row>
    <row r="4" spans="1:50" ht="18" thickBot="1">
      <c r="A4" s="320" t="s">
        <v>414</v>
      </c>
      <c r="B4" s="326">
        <f>IF(AND(C4&lt;61,C4&gt;-61),IF((VLOOKUP(MATCH(C4,$V$3:$V$8,1),$W$3:$X$8,2,0))="a",(0.75/35)*((60-(ABS(C4)))),(IF((VLOOKUP(MATCH(C4,$V$3:$V$8,1),$W$3:$X$8,2,0))="b",(0.25/20)*(25-ABS(C4))+0.75,IF((VLOOKUP(MATCH(C4,$V$3:$V$8,1),$W$3:$X$8,2,0))="c",1,IF((VLOOKUP(MATCH(C4,$V$3:$V$8,1),$W$3:$X$8,2,0))="d",(0.25/20)*(25-C4)+0.75,IF((VLOOKUP(MATCH(C4,$V$3:$V$8,1),$W$3:$X$8,2,0))="e",(0.75/35)*(60-ABS(C4)))))))),0)</f>
        <v>1</v>
      </c>
      <c r="C4" s="330"/>
      <c r="D4" s="316" t="s">
        <v>526</v>
      </c>
      <c r="R4" s="322">
        <v>0.75</v>
      </c>
      <c r="S4" s="319">
        <v>0</v>
      </c>
      <c r="T4" s="319">
        <v>2</v>
      </c>
      <c r="U4" s="319" t="s">
        <v>415</v>
      </c>
      <c r="V4" s="319">
        <v>-25</v>
      </c>
      <c r="W4" s="319">
        <v>2</v>
      </c>
      <c r="X4" s="319" t="s">
        <v>415</v>
      </c>
      <c r="Y4" s="319">
        <v>-50</v>
      </c>
      <c r="Z4" s="319">
        <v>2</v>
      </c>
      <c r="AA4" s="319" t="s">
        <v>415</v>
      </c>
      <c r="AB4" s="319">
        <v>-75</v>
      </c>
      <c r="AC4" s="319">
        <v>2</v>
      </c>
      <c r="AD4" s="319" t="s">
        <v>415</v>
      </c>
      <c r="AE4" s="346">
        <v>250</v>
      </c>
      <c r="AF4" s="346">
        <v>2</v>
      </c>
      <c r="AG4" s="346" t="s">
        <v>415</v>
      </c>
      <c r="AH4" s="346">
        <v>100</v>
      </c>
      <c r="AI4" s="346">
        <v>2</v>
      </c>
      <c r="AJ4" s="346" t="s">
        <v>415</v>
      </c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</row>
    <row r="5" spans="1:50" ht="18" thickBot="1">
      <c r="A5" s="320" t="s">
        <v>416</v>
      </c>
      <c r="B5" s="326">
        <f>IF(AND(C5&lt;141,C5&gt;-141),IF((VLOOKUP(MATCH(C5,$Y$3:$Y$8,1),$Z$3:$AA$8,2,0))="a",(0.75/90)*((140-(ABS(C5)))),(IF((VLOOKUP(MATCH(C5,$Y$3:$Y$8,1),$Z$3:$AA$8,2,0))="b",(0.25/30)*(20-ABS(C5))+0.75,IF((VLOOKUP(MATCH(C5,$Y$3:$Y$8,1),$Z$3:$AA$8,2,0))="c",1,IF((VLOOKUP(MATCH(C5,$Y$3:$Y$8,1),$Z$3:$AA$8,2,0))="d",(0.25/30)*(50-C5)+0.75,IF((VLOOKUP(MATCH(C5,$Y$3:$Y$8,1),$Z$3:$AA$8,2,0))="e",(0.75/90)*(140-(C5)))))))),0)</f>
        <v>1</v>
      </c>
      <c r="C5" s="330"/>
      <c r="D5" s="316" t="s">
        <v>527</v>
      </c>
      <c r="R5" s="322">
        <v>0.75</v>
      </c>
      <c r="S5" s="319">
        <v>50</v>
      </c>
      <c r="T5" s="319">
        <v>3</v>
      </c>
      <c r="U5" s="319" t="s">
        <v>417</v>
      </c>
      <c r="V5" s="319">
        <v>-5</v>
      </c>
      <c r="W5" s="319">
        <v>3</v>
      </c>
      <c r="X5" s="319" t="s">
        <v>417</v>
      </c>
      <c r="Y5" s="319">
        <v>-20</v>
      </c>
      <c r="Z5" s="319">
        <v>3</v>
      </c>
      <c r="AA5" s="319" t="s">
        <v>417</v>
      </c>
      <c r="AB5" s="319">
        <v>101</v>
      </c>
      <c r="AC5" s="319">
        <v>3</v>
      </c>
      <c r="AD5" s="319" t="s">
        <v>417</v>
      </c>
      <c r="AE5" s="346">
        <v>351</v>
      </c>
      <c r="AF5" s="346">
        <v>3</v>
      </c>
      <c r="AG5" s="346" t="s">
        <v>417</v>
      </c>
      <c r="AH5" s="346">
        <v>301</v>
      </c>
      <c r="AI5" s="346">
        <v>3</v>
      </c>
      <c r="AJ5" s="346" t="s">
        <v>417</v>
      </c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</row>
    <row r="6" spans="1:50" ht="19.5" thickBot="1">
      <c r="A6" s="320" t="s">
        <v>418</v>
      </c>
      <c r="B6" s="326">
        <f>IF(AND(C6&lt;401,C6&gt;-301),IF((VLOOKUP(MATCH(C6,$AB$3:$AB$7,1),$AC$3:$AD$8,2,0))="a",(0.75/225)*((300-(ABS(C6)))),(IF((VLOOKUP(MATCH(C6,$AB$3:$AB$7,1),$AC$3:$AD$8,2,0))="b",1,IF((VLOOKUP(MATCH(C6,$AB$3:$AB$7,1),$AC$3:$AD$8,2,0))="c",(0.25/200)*(300-C6)+0.75,IF((VLOOKUP(MATCH(C6,$AB$3:$AB$7,1),$AC$3:$AD$8,2,0))="d",(0.75/100)*(400-ABS(C6))))))),0)</f>
        <v>1</v>
      </c>
      <c r="C6" s="330"/>
      <c r="D6" s="316" t="s">
        <v>528</v>
      </c>
      <c r="R6" s="322">
        <v>0.75</v>
      </c>
      <c r="S6" s="319">
        <v>150</v>
      </c>
      <c r="T6" s="319">
        <v>4</v>
      </c>
      <c r="U6" s="319" t="s">
        <v>419</v>
      </c>
      <c r="V6" s="319">
        <v>6</v>
      </c>
      <c r="W6" s="319">
        <v>4</v>
      </c>
      <c r="X6" s="319" t="s">
        <v>419</v>
      </c>
      <c r="Y6" s="319">
        <v>20</v>
      </c>
      <c r="Z6" s="319">
        <v>4</v>
      </c>
      <c r="AA6" s="319" t="s">
        <v>419</v>
      </c>
      <c r="AB6" s="319">
        <v>301</v>
      </c>
      <c r="AC6" s="319">
        <v>4</v>
      </c>
      <c r="AD6" s="319" t="s">
        <v>419</v>
      </c>
      <c r="AE6" s="346"/>
      <c r="AF6" s="346"/>
      <c r="AG6" s="346"/>
      <c r="AH6" s="347"/>
      <c r="AI6" s="347"/>
      <c r="AJ6" s="347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</row>
    <row r="7" spans="1:50" ht="15.75" thickBot="1">
      <c r="A7" s="320" t="s">
        <v>420</v>
      </c>
      <c r="B7" s="321">
        <f>IF(C7&lt;200,1,(IF((VLOOKUP(MATCH(C7,$AE$3:$AE$5,1),$AF$3:$AG$5,2,0))="a",((0.25/50)*(250-(ABS(C7)))+0.75),(IF((VLOOKUP(MATCH(C7,$AE$3:$AE$5,1),$AF$3:$AG$5,2,0))="b",(0.75/100)*(350-ABS(C7)),IF(C7&gt;350,0))))))</f>
        <v>1</v>
      </c>
      <c r="C7" s="327"/>
      <c r="R7" s="322">
        <v>0.75</v>
      </c>
      <c r="S7" s="319"/>
      <c r="T7" s="319"/>
      <c r="U7" s="319"/>
      <c r="V7" s="319">
        <v>26</v>
      </c>
      <c r="W7" s="319">
        <v>5</v>
      </c>
      <c r="X7" s="319" t="s">
        <v>421</v>
      </c>
      <c r="Y7" s="319">
        <v>50</v>
      </c>
      <c r="Z7" s="319">
        <v>5</v>
      </c>
      <c r="AA7" s="319" t="s">
        <v>421</v>
      </c>
      <c r="AB7" s="319">
        <v>401</v>
      </c>
      <c r="AC7" s="319">
        <v>5</v>
      </c>
      <c r="AD7" s="319" t="s">
        <v>421</v>
      </c>
      <c r="AE7" s="346"/>
      <c r="AF7" s="346"/>
      <c r="AG7" s="346"/>
      <c r="AH7" s="347"/>
      <c r="AI7" s="347"/>
      <c r="AJ7" s="347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</row>
    <row r="8" spans="1:50" ht="15.75" thickBot="1">
      <c r="A8" s="320" t="s">
        <v>422</v>
      </c>
      <c r="B8" s="326">
        <f>IF(C8&lt;0,1,(IF((VLOOKUP(MATCH(C8,$AH$3:$AH$5,1),$AI$3:$AJ$5,2,0))="a",((0.25/100)*(100-(ABS(C8)))+0.75),(IF((VLOOKUP(MATCH(C8,$AH$3:$AH$5,1),$AI$3:$AJ$5,2,0))="b",(0.75/200)*(300-ABS(C8)),IF(C8&gt;300,0))))))</f>
        <v>1</v>
      </c>
      <c r="C8" s="330"/>
      <c r="D8" s="316" t="s">
        <v>192</v>
      </c>
      <c r="R8" s="322">
        <v>0.75</v>
      </c>
      <c r="S8" s="319"/>
      <c r="T8" s="319"/>
      <c r="U8" s="319"/>
      <c r="V8" s="319">
        <v>61</v>
      </c>
      <c r="W8" s="319">
        <v>6</v>
      </c>
      <c r="X8" s="319" t="s">
        <v>423</v>
      </c>
      <c r="Y8" s="319">
        <v>140</v>
      </c>
      <c r="Z8" s="319">
        <v>6</v>
      </c>
      <c r="AA8" s="319" t="s">
        <v>423</v>
      </c>
      <c r="AB8" s="319"/>
      <c r="AC8" s="319">
        <v>6</v>
      </c>
      <c r="AD8" s="319" t="s">
        <v>423</v>
      </c>
      <c r="AE8" s="346"/>
      <c r="AF8" s="346"/>
      <c r="AG8" s="346"/>
      <c r="AH8" s="347"/>
      <c r="AI8" s="347"/>
      <c r="AJ8" s="347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</row>
    <row r="9" spans="1:50" ht="15">
      <c r="A9" s="320" t="s">
        <v>424</v>
      </c>
      <c r="B9" s="329">
        <v>0.8</v>
      </c>
      <c r="C9" s="327"/>
      <c r="R9" s="322">
        <v>0.75</v>
      </c>
      <c r="S9" s="319"/>
      <c r="T9" s="319"/>
      <c r="U9" s="319"/>
      <c r="V9" s="319"/>
      <c r="W9" s="319"/>
      <c r="X9" s="319"/>
      <c r="Y9" s="319"/>
      <c r="Z9" s="319"/>
      <c r="AA9" s="319"/>
      <c r="AB9" s="322"/>
      <c r="AC9" s="322"/>
      <c r="AD9" s="322"/>
      <c r="AE9" s="347"/>
      <c r="AF9" s="347"/>
      <c r="AG9" s="347"/>
      <c r="AH9" s="347"/>
      <c r="AI9" s="347"/>
      <c r="AJ9" s="346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</row>
    <row r="10" spans="1:50" ht="15.75" thickBot="1">
      <c r="A10" s="324" t="s">
        <v>425</v>
      </c>
      <c r="B10" s="325">
        <v>0.74</v>
      </c>
      <c r="C10" s="327"/>
      <c r="R10" s="319">
        <v>0.75</v>
      </c>
      <c r="S10" s="319">
        <v>0</v>
      </c>
      <c r="T10" s="319">
        <v>1</v>
      </c>
      <c r="U10" s="319" t="s">
        <v>413</v>
      </c>
      <c r="V10" s="319">
        <v>30</v>
      </c>
      <c r="W10" s="319">
        <v>1</v>
      </c>
      <c r="X10" s="319" t="s">
        <v>413</v>
      </c>
      <c r="Y10" s="319">
        <v>75</v>
      </c>
      <c r="Z10" s="319">
        <v>1</v>
      </c>
      <c r="AA10" s="319" t="s">
        <v>413</v>
      </c>
      <c r="AB10" s="319">
        <v>1</v>
      </c>
      <c r="AC10" s="319">
        <v>1</v>
      </c>
      <c r="AD10" s="319" t="s">
        <v>413</v>
      </c>
      <c r="AE10" s="346">
        <v>40</v>
      </c>
      <c r="AF10" s="346">
        <v>1</v>
      </c>
      <c r="AG10" s="346" t="s">
        <v>413</v>
      </c>
      <c r="AH10" s="346">
        <v>18</v>
      </c>
      <c r="AI10" s="346">
        <v>1</v>
      </c>
      <c r="AJ10" s="346" t="s">
        <v>413</v>
      </c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</row>
    <row r="11" spans="1:50" ht="15.75" thickBot="1">
      <c r="A11" s="324" t="s">
        <v>426</v>
      </c>
      <c r="B11" s="326">
        <f>IF(C11&lt;0,1,(IF((VLOOKUP(MATCH(C11,$S$10:$S$11,1),$T$10:$U$11,2,0))="a",((1/100)*((ABS(C11)))),IF(C11&gt;100,1))))</f>
        <v>0</v>
      </c>
      <c r="C11" s="330"/>
      <c r="D11" s="316" t="s">
        <v>192</v>
      </c>
      <c r="R11" s="319">
        <v>0.75</v>
      </c>
      <c r="S11" s="319">
        <v>101</v>
      </c>
      <c r="T11" s="319">
        <v>2</v>
      </c>
      <c r="U11" s="319" t="s">
        <v>415</v>
      </c>
      <c r="V11" s="319">
        <v>50</v>
      </c>
      <c r="W11" s="319">
        <v>2</v>
      </c>
      <c r="X11" s="319" t="s">
        <v>415</v>
      </c>
      <c r="Y11" s="319">
        <v>100</v>
      </c>
      <c r="Z11" s="319">
        <v>2</v>
      </c>
      <c r="AA11" s="319" t="s">
        <v>415</v>
      </c>
      <c r="AB11" s="319">
        <v>2</v>
      </c>
      <c r="AC11" s="319">
        <v>2</v>
      </c>
      <c r="AD11" s="319" t="s">
        <v>415</v>
      </c>
      <c r="AE11" s="346">
        <v>49</v>
      </c>
      <c r="AF11" s="346">
        <v>2</v>
      </c>
      <c r="AG11" s="346" t="s">
        <v>415</v>
      </c>
      <c r="AH11" s="346">
        <v>20</v>
      </c>
      <c r="AI11" s="346">
        <v>2</v>
      </c>
      <c r="AJ11" s="346" t="s">
        <v>415</v>
      </c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</row>
    <row r="12" spans="1:50" ht="15.75" thickBot="1">
      <c r="A12" s="324" t="s">
        <v>427</v>
      </c>
      <c r="B12" s="326">
        <f>IF(C12&lt;0,1,(IF((VLOOKUP(MATCH(C12,$S$10:$S$11,1),$T$10:$U$11,2,0))="a",((1/100)*((ABS(C12)))),IF(C12&gt;100,1))))</f>
        <v>0</v>
      </c>
      <c r="C12" s="330"/>
      <c r="D12" s="316" t="s">
        <v>192</v>
      </c>
      <c r="R12" s="319">
        <v>0.75</v>
      </c>
      <c r="S12" s="319"/>
      <c r="T12" s="319"/>
      <c r="U12" s="319"/>
      <c r="V12" s="319">
        <v>71</v>
      </c>
      <c r="W12" s="319">
        <v>3</v>
      </c>
      <c r="X12" s="319" t="s">
        <v>417</v>
      </c>
      <c r="Y12" s="319">
        <v>111</v>
      </c>
      <c r="Z12" s="319">
        <v>3</v>
      </c>
      <c r="AA12" s="319" t="s">
        <v>417</v>
      </c>
      <c r="AB12" s="319">
        <v>2.5</v>
      </c>
      <c r="AC12" s="319">
        <v>3</v>
      </c>
      <c r="AD12" s="319" t="s">
        <v>417</v>
      </c>
      <c r="AE12" s="346"/>
      <c r="AF12" s="346">
        <v>3</v>
      </c>
      <c r="AG12" s="346" t="s">
        <v>417</v>
      </c>
      <c r="AH12" s="346">
        <v>31</v>
      </c>
      <c r="AI12" s="346">
        <v>3</v>
      </c>
      <c r="AJ12" s="346" t="s">
        <v>417</v>
      </c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</row>
    <row r="13" spans="1:50" ht="15.75" thickBot="1">
      <c r="A13" s="324" t="s">
        <v>428</v>
      </c>
      <c r="B13" s="326">
        <f>IF(C13&lt;0,1,(IF((VLOOKUP(MATCH(C13,$S$10:$S$11,1),$T$10:$U$11,2,0))="a",((1/100)*((ABS(C13)))),IF(C13&gt;100,1))))</f>
        <v>0</v>
      </c>
      <c r="C13" s="330"/>
      <c r="D13" s="316" t="s">
        <v>192</v>
      </c>
      <c r="R13" s="319">
        <v>0.75</v>
      </c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</row>
    <row r="14" spans="1:50" ht="15.75" thickBot="1">
      <c r="A14" s="324" t="s">
        <v>429</v>
      </c>
      <c r="B14" s="326">
        <f>IF(C14&lt;0,1,(IF((VLOOKUP(MATCH(C14,$S$10:$S$11,1),$T$10:$U$11,2,0))="a",((1/100)*((ABS(C14)))),IF(C14&gt;100,1))))</f>
        <v>0</v>
      </c>
      <c r="C14" s="330"/>
      <c r="D14" s="316" t="s">
        <v>192</v>
      </c>
      <c r="R14" s="319">
        <v>0.75</v>
      </c>
      <c r="S14" s="319">
        <v>0</v>
      </c>
      <c r="T14" s="319">
        <v>1</v>
      </c>
      <c r="U14" s="319" t="s">
        <v>413</v>
      </c>
      <c r="V14" s="319">
        <v>0</v>
      </c>
      <c r="W14" s="319">
        <v>1</v>
      </c>
      <c r="X14" s="319" t="s">
        <v>413</v>
      </c>
      <c r="Y14" s="319"/>
      <c r="Z14" s="319"/>
      <c r="AA14" s="319"/>
      <c r="AB14" s="322"/>
      <c r="AC14" s="322"/>
      <c r="AD14" s="322"/>
      <c r="AE14" s="323"/>
      <c r="AF14" s="323"/>
      <c r="AG14" s="323"/>
      <c r="AH14" s="323"/>
      <c r="AI14" s="323"/>
      <c r="AJ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</row>
    <row r="15" spans="1:36" ht="15">
      <c r="A15" s="324" t="s">
        <v>430</v>
      </c>
      <c r="B15" s="321">
        <f>IF(C15&lt;1,0,(IF((VLOOKUP(MATCH(C15,$AB$10:$AB$12,1),$AC$10:$AD$12,2,0))="a",((0.75/1)*((ABS(C15)-1))),(IF((VLOOKUP(MATCH(C15,$AB$10:$AB$12,1),$AC$10:$AD$12,2,0))="b",((0.25/0.5)*(ABS(C15)-2)+0.75),IF(C15&gt;2.5,1))))))</f>
        <v>0</v>
      </c>
      <c r="C15" s="327"/>
      <c r="R15" s="319">
        <v>0.75</v>
      </c>
      <c r="S15" s="319">
        <v>50</v>
      </c>
      <c r="T15" s="319">
        <v>2</v>
      </c>
      <c r="U15" s="319" t="s">
        <v>415</v>
      </c>
      <c r="V15" s="319">
        <v>1</v>
      </c>
      <c r="W15" s="319">
        <v>2</v>
      </c>
      <c r="X15" s="319" t="s">
        <v>415</v>
      </c>
      <c r="Y15" s="319"/>
      <c r="Z15" s="319"/>
      <c r="AA15" s="319"/>
      <c r="AB15" s="322"/>
      <c r="AC15" s="322"/>
      <c r="AD15" s="322"/>
      <c r="AE15" s="323"/>
      <c r="AF15" s="323"/>
      <c r="AG15" s="323"/>
      <c r="AH15" s="323"/>
      <c r="AI15" s="323"/>
      <c r="AJ15" s="323"/>
    </row>
    <row r="16" spans="1:36" ht="15.75" thickBot="1">
      <c r="A16" s="324" t="s">
        <v>431</v>
      </c>
      <c r="B16" s="321">
        <f>IF(C16&lt;30,1,(IF((VLOOKUP(MATCH(C16,$V$10:$V$12,1),$W$10:$X$12,2,0))="a",((0.25/20)*(50-(ABS(C16)))+0.75),(IF((VLOOKUP(MATCH(C16,$V$10:$V$12,1),$W$10:$X$12,2,0))="b",(0.75/20)*(70-ABS(C16)),IF(C16&gt;70,0))))))</f>
        <v>1</v>
      </c>
      <c r="C16" s="328"/>
      <c r="R16" s="319">
        <v>0.75</v>
      </c>
      <c r="S16" s="319">
        <v>101</v>
      </c>
      <c r="T16" s="319">
        <v>3</v>
      </c>
      <c r="U16" s="319" t="s">
        <v>417</v>
      </c>
      <c r="V16" s="319">
        <v>3</v>
      </c>
      <c r="W16" s="319">
        <v>3</v>
      </c>
      <c r="X16" s="319" t="s">
        <v>417</v>
      </c>
      <c r="Y16" s="319"/>
      <c r="Z16" s="319"/>
      <c r="AA16" s="319"/>
      <c r="AB16" s="322"/>
      <c r="AC16" s="322"/>
      <c r="AD16" s="322"/>
      <c r="AE16" s="323"/>
      <c r="AF16" s="323"/>
      <c r="AG16" s="323"/>
      <c r="AH16" s="323"/>
      <c r="AI16" s="323"/>
      <c r="AJ16" s="323"/>
    </row>
    <row r="17" spans="1:30" ht="15.75" thickBot="1">
      <c r="A17" s="324" t="s">
        <v>432</v>
      </c>
      <c r="B17" s="321">
        <f>IF(C17&lt;75,0,(IF((VLOOKUP(MATCH(C17,$Y$10:$Y$12,1),$Z$10:$AA$12,2,0))="a",((0.75/25)*((ABS(C17)-75))),(IF((VLOOKUP(MATCH(C17,$Y$10:$Y$12,1),$Z$10:$AA$12,2,0))="b",((0.25/10)*(ABS(C17)-100)+0.75),IF(C17&gt;110,1))))))</f>
        <v>0</v>
      </c>
      <c r="C17" s="330"/>
      <c r="D17" s="316" t="s">
        <v>192</v>
      </c>
      <c r="R17" s="319">
        <v>0.75</v>
      </c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</row>
    <row r="18" spans="1:30" ht="15">
      <c r="A18" s="324" t="s">
        <v>433</v>
      </c>
      <c r="B18" s="321">
        <f>IF(C18&lt;40,0,(IF((VLOOKUP(MATCH(C18,$AE$10:$AE$12,1),$AF$10:$AG$12,2,0))="a",((1/8)*((ABS(C18))-40)),IF(C18&gt;48,1))))</f>
        <v>0</v>
      </c>
      <c r="C18" s="328"/>
      <c r="R18" s="319">
        <v>0.75</v>
      </c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</row>
    <row r="19" spans="1:30" ht="15">
      <c r="A19" s="324" t="s">
        <v>434</v>
      </c>
      <c r="B19" s="321">
        <f>IF(C19&lt;18,0,(IF((VLOOKUP(MATCH(C19,$AH$10:$AH$12,1),$AI$10:$AJ$12,2,0))="a",((0.25/2)*((ABS(C19)-18))+0.5),(IF((VLOOKUP(MATCH(C19,$AH$10:$AH$12,1),$AI$10:$AJ$12,2,0))="b",((0.25/10)*(ABS(C19)-20)+0.75),IF(C19&gt;30,1))))))</f>
        <v>0</v>
      </c>
      <c r="C19" s="328"/>
      <c r="R19" s="319">
        <v>0.75</v>
      </c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</row>
    <row r="20" spans="1:30" ht="15">
      <c r="A20" s="324" t="s">
        <v>435</v>
      </c>
      <c r="B20" s="321">
        <f>IF(C20&lt;0,0,(IF((VLOOKUP(MATCH(C20,$S$14:$S$16,1),$T$14:$U$16,2,0))="a",((0.75/50)*((ABS(C20)))),(IF((VLOOKUP(MATCH(C20,$S$14:$S$16,1),$T$14:$U$16,2,0))="b",((0.25/50)*(ABS(C20)-50)+0.75),IF(C20&gt;100,1))))))</f>
        <v>0</v>
      </c>
      <c r="C20" s="328"/>
      <c r="R20" s="319">
        <v>0.75</v>
      </c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</row>
    <row r="21" spans="1:30" ht="15">
      <c r="A21" s="324" t="s">
        <v>436</v>
      </c>
      <c r="B21" s="325">
        <v>0.94</v>
      </c>
      <c r="C21" s="328"/>
      <c r="R21" s="319">
        <v>0.75</v>
      </c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</row>
    <row r="22" spans="1:30" ht="15">
      <c r="A22" s="324" t="s">
        <v>437</v>
      </c>
      <c r="B22" s="325">
        <v>0.94</v>
      </c>
      <c r="C22" s="328"/>
      <c r="R22" s="319">
        <v>0.75</v>
      </c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</row>
    <row r="23" spans="1:30" ht="15">
      <c r="A23" s="324" t="s">
        <v>438</v>
      </c>
      <c r="B23" s="321">
        <f>IF(C23&lt;=0,0,(IF(C23=1,0.75,(IF((VLOOKUP(MATCH(C23,$V$14:$V$16,1),$W$14:$X$16,2,0))="b",((0.25/2)*(ABS(C23)-1)+0.75),IF(C23&gt;=3,1))))))</f>
        <v>0</v>
      </c>
      <c r="C23" s="328"/>
      <c r="R23" s="319">
        <v>0.75</v>
      </c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C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9.28125" style="0" customWidth="1"/>
  </cols>
  <sheetData>
    <row r="1" ht="25.5">
      <c r="A1" s="5" t="s">
        <v>530</v>
      </c>
    </row>
    <row r="2" s="154" customFormat="1" ht="18.75">
      <c r="A2" s="145"/>
    </row>
    <row r="3" ht="18.75">
      <c r="A3" s="12" t="s">
        <v>207</v>
      </c>
    </row>
    <row r="4" ht="109.5" customHeight="1">
      <c r="A4" s="56"/>
    </row>
    <row r="5" ht="18.75">
      <c r="A5" s="12" t="s">
        <v>208</v>
      </c>
    </row>
    <row r="6" ht="109.5" customHeight="1">
      <c r="A6" s="56"/>
    </row>
    <row r="7" ht="18.75">
      <c r="A7" s="12" t="s">
        <v>209</v>
      </c>
    </row>
    <row r="8" spans="1:3" ht="109.5" customHeight="1">
      <c r="A8" s="56"/>
      <c r="C8" s="11"/>
    </row>
    <row r="9" ht="18.75">
      <c r="A9" s="12" t="s">
        <v>210</v>
      </c>
    </row>
    <row r="10" ht="109.5" customHeight="1">
      <c r="A10" s="712"/>
    </row>
    <row r="11" ht="46.5" customHeight="1">
      <c r="A11" s="12"/>
    </row>
    <row r="12" ht="20.25">
      <c r="A12" s="10" t="s">
        <v>211</v>
      </c>
    </row>
    <row r="13" ht="138.75" customHeight="1">
      <c r="A13" s="712"/>
    </row>
    <row r="14" ht="26.25">
      <c r="A14" s="41"/>
    </row>
    <row r="15" ht="12.75">
      <c r="A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8.421875" style="0" customWidth="1"/>
    <col min="3" max="3" width="13.8515625" style="0" customWidth="1"/>
    <col min="4" max="4" width="10.140625" style="0" customWidth="1"/>
    <col min="5" max="5" width="9.00390625" style="0" customWidth="1"/>
    <col min="6" max="6" width="11.28125" style="0" customWidth="1"/>
    <col min="8" max="8" width="7.28125" style="0" customWidth="1"/>
    <col min="9" max="9" width="7.7109375" style="0" customWidth="1"/>
  </cols>
  <sheetData>
    <row r="1" ht="25.5">
      <c r="A1" s="5" t="s">
        <v>355</v>
      </c>
    </row>
    <row r="4" ht="18.75">
      <c r="A4" s="12" t="s">
        <v>356</v>
      </c>
    </row>
    <row r="5" ht="13.5" thickBot="1">
      <c r="A5" s="8"/>
    </row>
    <row r="6" spans="1:6" ht="12.75" customHeight="1">
      <c r="A6" s="448" t="s">
        <v>371</v>
      </c>
      <c r="B6" s="449" t="s">
        <v>361</v>
      </c>
      <c r="C6" s="449" t="s">
        <v>278</v>
      </c>
      <c r="D6" s="468" t="s">
        <v>372</v>
      </c>
      <c r="E6" s="449" t="s">
        <v>164</v>
      </c>
      <c r="F6" s="463" t="s">
        <v>370</v>
      </c>
    </row>
    <row r="7" spans="1:6" ht="12.75" customHeight="1">
      <c r="A7" s="467"/>
      <c r="B7" s="466"/>
      <c r="C7" s="466"/>
      <c r="D7" s="469"/>
      <c r="E7" s="466"/>
      <c r="F7" s="464"/>
    </row>
    <row r="8" spans="1:6" ht="39" customHeight="1" thickBot="1">
      <c r="A8" s="450"/>
      <c r="B8" s="440"/>
      <c r="C8" s="440"/>
      <c r="D8" s="470"/>
      <c r="E8" s="440"/>
      <c r="F8" s="465"/>
    </row>
    <row r="9" spans="1:6" ht="16.5" thickTop="1">
      <c r="A9" s="69"/>
      <c r="B9" s="70"/>
      <c r="C9" s="70"/>
      <c r="D9" s="70"/>
      <c r="E9" s="70"/>
      <c r="F9" s="71"/>
    </row>
    <row r="10" spans="1:6" ht="15.75">
      <c r="A10" s="72"/>
      <c r="B10" s="44"/>
      <c r="C10" s="44"/>
      <c r="D10" s="44"/>
      <c r="E10" s="44"/>
      <c r="F10" s="73"/>
    </row>
    <row r="11" spans="1:6" ht="15.75">
      <c r="A11" s="72"/>
      <c r="B11" s="44"/>
      <c r="C11" s="44"/>
      <c r="D11" s="44"/>
      <c r="E11" s="44"/>
      <c r="F11" s="73"/>
    </row>
    <row r="12" spans="1:6" ht="15.75">
      <c r="A12" s="72"/>
      <c r="B12" s="44"/>
      <c r="C12" s="44"/>
      <c r="D12" s="44"/>
      <c r="E12" s="44"/>
      <c r="F12" s="73"/>
    </row>
    <row r="13" spans="1:6" ht="15.75">
      <c r="A13" s="72"/>
      <c r="B13" s="44"/>
      <c r="C13" s="44"/>
      <c r="D13" s="44"/>
      <c r="E13" s="44"/>
      <c r="F13" s="73"/>
    </row>
    <row r="14" spans="1:6" ht="15.75">
      <c r="A14" s="72"/>
      <c r="B14" s="44"/>
      <c r="C14" s="44"/>
      <c r="D14" s="44"/>
      <c r="E14" s="44"/>
      <c r="F14" s="73"/>
    </row>
    <row r="15" spans="1:6" ht="15.75">
      <c r="A15" s="72"/>
      <c r="B15" s="44"/>
      <c r="C15" s="44"/>
      <c r="D15" s="44"/>
      <c r="E15" s="44"/>
      <c r="F15" s="73"/>
    </row>
    <row r="16" spans="1:6" ht="16.5" thickBot="1">
      <c r="A16" s="74"/>
      <c r="B16" s="68"/>
      <c r="C16" s="68"/>
      <c r="D16" s="68"/>
      <c r="E16" s="68"/>
      <c r="F16" s="75"/>
    </row>
    <row r="17" spans="1:6" ht="15.75">
      <c r="A17" s="451" t="s">
        <v>63</v>
      </c>
      <c r="B17" s="452"/>
      <c r="C17" s="290"/>
      <c r="D17" s="290"/>
      <c r="E17" s="290"/>
      <c r="F17" s="291"/>
    </row>
    <row r="18" spans="1:6" ht="15.75">
      <c r="A18" s="453"/>
      <c r="B18" s="454"/>
      <c r="C18" s="70"/>
      <c r="D18" s="70"/>
      <c r="E18" s="70"/>
      <c r="F18" s="71"/>
    </row>
    <row r="19" spans="1:6" ht="15.75">
      <c r="A19" s="453"/>
      <c r="B19" s="454"/>
      <c r="C19" s="44"/>
      <c r="D19" s="44"/>
      <c r="E19" s="44"/>
      <c r="F19" s="73"/>
    </row>
    <row r="20" spans="1:6" ht="16.5" thickBot="1">
      <c r="A20" s="455"/>
      <c r="B20" s="456"/>
      <c r="C20" s="68"/>
      <c r="D20" s="68"/>
      <c r="E20" s="68"/>
      <c r="F20" s="75"/>
    </row>
    <row r="21" spans="1:6" ht="15.75">
      <c r="A21" s="261"/>
      <c r="B21" s="261"/>
      <c r="C21" s="261"/>
      <c r="D21" s="261"/>
      <c r="E21" s="261"/>
      <c r="F21" s="261"/>
    </row>
    <row r="22" ht="12.75">
      <c r="A22" s="8"/>
    </row>
    <row r="23" spans="1:6" ht="18.75">
      <c r="A23" s="437" t="s">
        <v>357</v>
      </c>
      <c r="B23" s="437"/>
      <c r="C23" s="89"/>
      <c r="D23" s="89"/>
      <c r="E23" s="89"/>
      <c r="F23" s="89"/>
    </row>
    <row r="24" spans="1:6" ht="19.5" thickBot="1">
      <c r="A24" s="260"/>
      <c r="B24" s="89"/>
      <c r="C24" s="89"/>
      <c r="D24" s="89"/>
      <c r="E24" s="89"/>
      <c r="F24" s="89"/>
    </row>
    <row r="25" spans="1:6" ht="15.75" customHeight="1">
      <c r="A25" s="448" t="s">
        <v>358</v>
      </c>
      <c r="B25" s="449"/>
      <c r="C25" s="446" t="s">
        <v>359</v>
      </c>
      <c r="D25" s="446"/>
      <c r="E25" s="446"/>
      <c r="F25" s="447"/>
    </row>
    <row r="26" spans="1:6" ht="33.75" customHeight="1" thickBot="1">
      <c r="A26" s="450"/>
      <c r="B26" s="440"/>
      <c r="C26" s="276" t="s">
        <v>360</v>
      </c>
      <c r="D26" s="440" t="s">
        <v>374</v>
      </c>
      <c r="E26" s="441"/>
      <c r="F26" s="102" t="s">
        <v>373</v>
      </c>
    </row>
    <row r="27" spans="1:6" ht="16.5" thickTop="1">
      <c r="A27" s="460"/>
      <c r="B27" s="461"/>
      <c r="C27" s="70"/>
      <c r="D27" s="442"/>
      <c r="E27" s="443"/>
      <c r="F27" s="265"/>
    </row>
    <row r="28" spans="1:6" ht="15.75">
      <c r="A28" s="462"/>
      <c r="B28" s="422"/>
      <c r="C28" s="44"/>
      <c r="D28" s="444"/>
      <c r="E28" s="445"/>
      <c r="F28" s="156"/>
    </row>
    <row r="29" spans="1:6" ht="15.75">
      <c r="A29" s="462"/>
      <c r="B29" s="422"/>
      <c r="C29" s="44"/>
      <c r="D29" s="444"/>
      <c r="E29" s="445"/>
      <c r="F29" s="156"/>
    </row>
    <row r="30" spans="1:6" ht="15.75">
      <c r="A30" s="462"/>
      <c r="B30" s="422"/>
      <c r="C30" s="44"/>
      <c r="D30" s="444"/>
      <c r="E30" s="445"/>
      <c r="F30" s="156"/>
    </row>
    <row r="31" spans="1:6" ht="16.5" thickBot="1">
      <c r="A31" s="459"/>
      <c r="B31" s="458"/>
      <c r="C31" s="137"/>
      <c r="D31" s="457"/>
      <c r="E31" s="458"/>
      <c r="F31" s="292"/>
    </row>
    <row r="32" spans="1:6" ht="16.5" thickBot="1">
      <c r="A32" s="435" t="s">
        <v>63</v>
      </c>
      <c r="B32" s="436"/>
      <c r="C32" s="293"/>
      <c r="D32" s="438"/>
      <c r="E32" s="439"/>
      <c r="F32" s="294"/>
    </row>
    <row r="33" spans="1:6" ht="12.75">
      <c r="A33" s="262"/>
      <c r="B33" s="89"/>
      <c r="C33" s="89"/>
      <c r="D33" s="89"/>
      <c r="E33" s="89"/>
      <c r="F33" s="89"/>
    </row>
    <row r="34" spans="1:6" ht="18.75">
      <c r="A34" s="260"/>
      <c r="B34" s="89"/>
      <c r="C34" s="89"/>
      <c r="D34" s="89"/>
      <c r="E34" s="89"/>
      <c r="F34" s="89"/>
    </row>
    <row r="35" spans="1:6" ht="15.75">
      <c r="A35" s="81"/>
      <c r="B35" s="81"/>
      <c r="C35" s="81"/>
      <c r="D35" s="263"/>
      <c r="E35" s="264"/>
      <c r="F35" s="89"/>
    </row>
    <row r="36" spans="1:6" ht="15.75">
      <c r="A36" s="261"/>
      <c r="B36" s="261"/>
      <c r="C36" s="261"/>
      <c r="D36" s="261"/>
      <c r="E36" s="264"/>
      <c r="F36" s="89"/>
    </row>
    <row r="37" spans="1:6" ht="15.75">
      <c r="A37" s="261"/>
      <c r="B37" s="261"/>
      <c r="C37" s="261"/>
      <c r="D37" s="261"/>
      <c r="E37" s="264"/>
      <c r="F37" s="89"/>
    </row>
    <row r="38" spans="1:6" ht="15.75">
      <c r="A38" s="261"/>
      <c r="B38" s="261"/>
      <c r="C38" s="261"/>
      <c r="D38" s="261"/>
      <c r="E38" s="264"/>
      <c r="F38" s="89"/>
    </row>
    <row r="39" spans="1:6" ht="15.75">
      <c r="A39" s="261"/>
      <c r="B39" s="261"/>
      <c r="C39" s="261"/>
      <c r="D39" s="261"/>
      <c r="E39" s="264"/>
      <c r="F39" s="89"/>
    </row>
    <row r="40" spans="1:6" ht="15.75">
      <c r="A40" s="261"/>
      <c r="B40" s="261"/>
      <c r="C40" s="261"/>
      <c r="D40" s="261"/>
      <c r="E40" s="264"/>
      <c r="F40" s="89"/>
    </row>
    <row r="41" spans="1:6" ht="15.75">
      <c r="A41" s="261"/>
      <c r="B41" s="261"/>
      <c r="C41" s="261"/>
      <c r="D41" s="261"/>
      <c r="E41" s="264"/>
      <c r="F41" s="89"/>
    </row>
    <row r="42" spans="1:6" ht="12.75">
      <c r="A42" s="262"/>
      <c r="B42" s="89"/>
      <c r="C42" s="89"/>
      <c r="D42" s="89"/>
      <c r="E42" s="89"/>
      <c r="F42" s="89"/>
    </row>
  </sheetData>
  <sheetProtection/>
  <mergeCells count="23">
    <mergeCell ref="F6:F8"/>
    <mergeCell ref="B6:B8"/>
    <mergeCell ref="C6:C8"/>
    <mergeCell ref="A6:A8"/>
    <mergeCell ref="D6:D8"/>
    <mergeCell ref="E6:E8"/>
    <mergeCell ref="A17:B20"/>
    <mergeCell ref="D31:E31"/>
    <mergeCell ref="A31:B31"/>
    <mergeCell ref="A27:B27"/>
    <mergeCell ref="A28:B28"/>
    <mergeCell ref="A29:B29"/>
    <mergeCell ref="A30:B30"/>
    <mergeCell ref="A32:B32"/>
    <mergeCell ref="A23:B23"/>
    <mergeCell ref="D32:E32"/>
    <mergeCell ref="D26:E26"/>
    <mergeCell ref="D27:E27"/>
    <mergeCell ref="D28:E28"/>
    <mergeCell ref="D29:E29"/>
    <mergeCell ref="D30:E30"/>
    <mergeCell ref="C25:F25"/>
    <mergeCell ref="A25:B26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3" width="24.28125" style="0" customWidth="1"/>
    <col min="4" max="4" width="10.57421875" style="0" customWidth="1"/>
    <col min="5" max="5" width="12.8515625" style="0" customWidth="1"/>
    <col min="6" max="6" width="19.00390625" style="0" customWidth="1"/>
    <col min="7" max="7" width="35.57421875" style="0" bestFit="1" customWidth="1"/>
    <col min="8" max="8" width="12.57421875" style="0" customWidth="1"/>
  </cols>
  <sheetData>
    <row r="1" spans="1:5" ht="25.5">
      <c r="A1" s="5" t="s">
        <v>388</v>
      </c>
      <c r="B1" s="5"/>
      <c r="C1" s="6"/>
      <c r="D1" s="6"/>
      <c r="E1" s="6"/>
    </row>
    <row r="2" spans="1:5" ht="19.5" thickBot="1">
      <c r="A2" s="14"/>
      <c r="B2" s="14"/>
      <c r="C2" s="6"/>
      <c r="D2" s="6"/>
      <c r="E2" s="6"/>
    </row>
    <row r="3" spans="1:8" ht="17.25" customHeight="1" thickBot="1">
      <c r="A3" s="482" t="s">
        <v>55</v>
      </c>
      <c r="B3" s="489"/>
      <c r="C3" s="484"/>
      <c r="D3" s="274"/>
      <c r="E3" s="267" t="s">
        <v>173</v>
      </c>
      <c r="F3" s="268"/>
      <c r="G3" s="268"/>
      <c r="H3" s="269"/>
    </row>
    <row r="4" spans="1:8" ht="17.25" customHeight="1" thickBot="1">
      <c r="A4" s="482" t="s">
        <v>354</v>
      </c>
      <c r="B4" s="483"/>
      <c r="C4" s="484"/>
      <c r="D4" s="259"/>
      <c r="E4" s="266" t="s">
        <v>173</v>
      </c>
      <c r="F4" s="268"/>
      <c r="G4" s="268"/>
      <c r="H4" s="269"/>
    </row>
    <row r="5" spans="1:8" ht="63.75" thickBot="1">
      <c r="A5" s="485" t="s">
        <v>353</v>
      </c>
      <c r="B5" s="486"/>
      <c r="C5" s="178" t="s">
        <v>57</v>
      </c>
      <c r="D5" s="178" t="s">
        <v>67</v>
      </c>
      <c r="E5" s="178" t="s">
        <v>56</v>
      </c>
      <c r="F5" s="178" t="s">
        <v>135</v>
      </c>
      <c r="G5" s="295" t="s">
        <v>136</v>
      </c>
      <c r="H5" s="299" t="s">
        <v>387</v>
      </c>
    </row>
    <row r="6" spans="1:8" ht="16.5" thickTop="1">
      <c r="A6" s="487" t="s">
        <v>323</v>
      </c>
      <c r="B6" s="488"/>
      <c r="C6" s="60"/>
      <c r="D6" s="65"/>
      <c r="E6" s="105"/>
      <c r="F6" s="247"/>
      <c r="G6" s="60"/>
      <c r="H6" s="403"/>
    </row>
    <row r="7" spans="1:8" ht="15.75">
      <c r="A7" s="462"/>
      <c r="B7" s="422"/>
      <c r="C7" s="60"/>
      <c r="D7" s="65"/>
      <c r="E7" s="105"/>
      <c r="F7" s="247"/>
      <c r="G7" s="60"/>
      <c r="H7" s="400"/>
    </row>
    <row r="8" spans="1:8" ht="15.75">
      <c r="A8" s="462"/>
      <c r="B8" s="422"/>
      <c r="C8" s="60"/>
      <c r="D8" s="65"/>
      <c r="E8" s="105"/>
      <c r="F8" s="247"/>
      <c r="G8" s="60"/>
      <c r="H8" s="400"/>
    </row>
    <row r="9" spans="1:8" ht="15.75">
      <c r="A9" s="462"/>
      <c r="B9" s="422"/>
      <c r="C9" s="60"/>
      <c r="D9" s="65"/>
      <c r="E9" s="105"/>
      <c r="F9" s="247"/>
      <c r="G9" s="60"/>
      <c r="H9" s="400"/>
    </row>
    <row r="10" spans="1:8" ht="15.75">
      <c r="A10" s="462"/>
      <c r="B10" s="422"/>
      <c r="C10" s="60"/>
      <c r="D10" s="65"/>
      <c r="E10" s="105"/>
      <c r="F10" s="247"/>
      <c r="G10" s="60"/>
      <c r="H10" s="400"/>
    </row>
    <row r="11" spans="1:8" ht="15.75">
      <c r="A11" s="462"/>
      <c r="B11" s="422"/>
      <c r="C11" s="60"/>
      <c r="D11" s="65"/>
      <c r="E11" s="105"/>
      <c r="F11" s="247"/>
      <c r="G11" s="60"/>
      <c r="H11" s="400"/>
    </row>
    <row r="12" spans="1:8" ht="15.75">
      <c r="A12" s="476"/>
      <c r="B12" s="477"/>
      <c r="C12" s="56"/>
      <c r="D12" s="57"/>
      <c r="E12" s="106"/>
      <c r="F12" s="270"/>
      <c r="G12" s="296"/>
      <c r="H12" s="400"/>
    </row>
    <row r="13" spans="1:8" ht="15.75">
      <c r="A13" s="476"/>
      <c r="B13" s="477"/>
      <c r="C13" s="56"/>
      <c r="D13" s="57"/>
      <c r="E13" s="106"/>
      <c r="F13" s="270"/>
      <c r="G13" s="296"/>
      <c r="H13" s="400"/>
    </row>
    <row r="14" spans="1:8" ht="15.75">
      <c r="A14" s="476"/>
      <c r="B14" s="477"/>
      <c r="C14" s="56"/>
      <c r="D14" s="57"/>
      <c r="E14" s="106"/>
      <c r="F14" s="270"/>
      <c r="G14" s="296"/>
      <c r="H14" s="400"/>
    </row>
    <row r="15" spans="1:8" ht="15.75">
      <c r="A15" s="476"/>
      <c r="B15" s="477"/>
      <c r="C15" s="56"/>
      <c r="D15" s="57"/>
      <c r="E15" s="106"/>
      <c r="F15" s="270"/>
      <c r="G15" s="296"/>
      <c r="H15" s="400"/>
    </row>
    <row r="16" spans="1:8" ht="15.75">
      <c r="A16" s="476"/>
      <c r="B16" s="477"/>
      <c r="C16" s="56"/>
      <c r="D16" s="57"/>
      <c r="E16" s="106"/>
      <c r="F16" s="270"/>
      <c r="G16" s="296"/>
      <c r="H16" s="400"/>
    </row>
    <row r="17" spans="1:8" ht="15.75">
      <c r="A17" s="476"/>
      <c r="B17" s="477"/>
      <c r="C17" s="56"/>
      <c r="D17" s="57"/>
      <c r="E17" s="106"/>
      <c r="F17" s="270"/>
      <c r="G17" s="296"/>
      <c r="H17" s="400"/>
    </row>
    <row r="18" spans="1:8" ht="15.75">
      <c r="A18" s="476"/>
      <c r="B18" s="477"/>
      <c r="C18" s="56"/>
      <c r="D18" s="57"/>
      <c r="E18" s="106"/>
      <c r="F18" s="270"/>
      <c r="G18" s="296"/>
      <c r="H18" s="400"/>
    </row>
    <row r="19" spans="1:8" ht="15.75">
      <c r="A19" s="476"/>
      <c r="B19" s="477"/>
      <c r="C19" s="56"/>
      <c r="D19" s="57"/>
      <c r="E19" s="106"/>
      <c r="F19" s="270"/>
      <c r="G19" s="296"/>
      <c r="H19" s="400"/>
    </row>
    <row r="20" spans="1:8" ht="16.5" thickBot="1">
      <c r="A20" s="480"/>
      <c r="B20" s="481"/>
      <c r="C20" s="246"/>
      <c r="D20" s="402"/>
      <c r="E20" s="398"/>
      <c r="F20" s="271"/>
      <c r="G20" s="297"/>
      <c r="H20" s="399"/>
    </row>
    <row r="21" spans="1:8" ht="15.75">
      <c r="A21" s="478" t="s">
        <v>364</v>
      </c>
      <c r="B21" s="479"/>
      <c r="C21" s="60" t="s">
        <v>367</v>
      </c>
      <c r="D21" s="65"/>
      <c r="E21" s="105"/>
      <c r="F21" s="275"/>
      <c r="G21" s="298"/>
      <c r="H21" s="403"/>
    </row>
    <row r="22" spans="1:8" ht="15.75">
      <c r="A22" s="476"/>
      <c r="B22" s="477"/>
      <c r="C22" s="56" t="s">
        <v>368</v>
      </c>
      <c r="D22" s="57"/>
      <c r="E22" s="106"/>
      <c r="F22" s="270"/>
      <c r="G22" s="296"/>
      <c r="H22" s="400"/>
    </row>
    <row r="23" spans="1:8" ht="15.75">
      <c r="A23" s="476" t="s">
        <v>365</v>
      </c>
      <c r="B23" s="477"/>
      <c r="C23" s="56"/>
      <c r="D23" s="57"/>
      <c r="E23" s="106"/>
      <c r="F23" s="270"/>
      <c r="G23" s="296"/>
      <c r="H23" s="400"/>
    </row>
    <row r="24" spans="1:8" ht="16.5" thickBot="1">
      <c r="A24" s="480" t="s">
        <v>366</v>
      </c>
      <c r="B24" s="481"/>
      <c r="C24" s="246"/>
      <c r="D24" s="402"/>
      <c r="E24" s="398"/>
      <c r="F24" s="271"/>
      <c r="G24" s="297"/>
      <c r="H24" s="399"/>
    </row>
    <row r="27" spans="1:3" ht="21" thickBot="1">
      <c r="A27" s="10" t="s">
        <v>369</v>
      </c>
      <c r="B27" s="10"/>
      <c r="C27" s="10"/>
    </row>
    <row r="28" spans="1:5" ht="15" customHeight="1" thickBot="1">
      <c r="A28" s="177" t="s">
        <v>363</v>
      </c>
      <c r="B28" s="272" t="s">
        <v>58</v>
      </c>
      <c r="C28" s="178" t="s">
        <v>57</v>
      </c>
      <c r="D28" s="492" t="s">
        <v>362</v>
      </c>
      <c r="E28" s="493"/>
    </row>
    <row r="29" spans="1:5" ht="15" customHeight="1" thickTop="1">
      <c r="A29" s="109"/>
      <c r="B29" s="273"/>
      <c r="C29" s="84"/>
      <c r="D29" s="490"/>
      <c r="E29" s="491"/>
    </row>
    <row r="30" spans="1:5" ht="15" customHeight="1">
      <c r="A30" s="98"/>
      <c r="B30" s="134"/>
      <c r="C30" s="57"/>
      <c r="D30" s="473"/>
      <c r="E30" s="474"/>
    </row>
    <row r="31" spans="1:5" ht="15" customHeight="1">
      <c r="A31" s="98"/>
      <c r="B31" s="134"/>
      <c r="C31" s="57"/>
      <c r="D31" s="473"/>
      <c r="E31" s="474"/>
    </row>
    <row r="32" spans="1:5" ht="15" customHeight="1">
      <c r="A32" s="98"/>
      <c r="B32" s="134"/>
      <c r="C32" s="57"/>
      <c r="D32" s="473"/>
      <c r="E32" s="474"/>
    </row>
    <row r="33" spans="1:5" ht="15.75">
      <c r="A33" s="98"/>
      <c r="B33" s="134"/>
      <c r="C33" s="57"/>
      <c r="D33" s="473"/>
      <c r="E33" s="474"/>
    </row>
    <row r="34" spans="1:5" ht="15" customHeight="1">
      <c r="A34" s="98"/>
      <c r="B34" s="134"/>
      <c r="C34" s="57"/>
      <c r="D34" s="473"/>
      <c r="E34" s="474"/>
    </row>
    <row r="35" spans="1:5" ht="15" customHeight="1">
      <c r="A35" s="98"/>
      <c r="B35" s="134"/>
      <c r="C35" s="57"/>
      <c r="D35" s="473"/>
      <c r="E35" s="474"/>
    </row>
    <row r="36" spans="1:5" ht="15" customHeight="1">
      <c r="A36" s="98"/>
      <c r="B36" s="134"/>
      <c r="C36" s="57"/>
      <c r="D36" s="473"/>
      <c r="E36" s="474"/>
    </row>
    <row r="37" spans="1:5" ht="15" customHeight="1">
      <c r="A37" s="98"/>
      <c r="B37" s="134"/>
      <c r="C37" s="57"/>
      <c r="D37" s="473"/>
      <c r="E37" s="474"/>
    </row>
    <row r="38" spans="1:5" ht="16.5" customHeight="1">
      <c r="A38" s="98"/>
      <c r="B38" s="134"/>
      <c r="C38" s="57"/>
      <c r="D38" s="473"/>
      <c r="E38" s="474"/>
    </row>
    <row r="39" spans="1:5" ht="15.75">
      <c r="A39" s="98"/>
      <c r="B39" s="134"/>
      <c r="C39" s="57"/>
      <c r="D39" s="473"/>
      <c r="E39" s="474"/>
    </row>
    <row r="40" spans="1:5" ht="15.75">
      <c r="A40" s="98"/>
      <c r="B40" s="134"/>
      <c r="C40" s="57"/>
      <c r="D40" s="473"/>
      <c r="E40" s="474"/>
    </row>
    <row r="41" spans="1:5" ht="21" customHeight="1">
      <c r="A41" s="98"/>
      <c r="B41" s="134"/>
      <c r="C41" s="57"/>
      <c r="D41" s="473"/>
      <c r="E41" s="474"/>
    </row>
    <row r="42" spans="1:5" ht="15.75">
      <c r="A42" s="98"/>
      <c r="B42" s="134"/>
      <c r="C42" s="57"/>
      <c r="D42" s="473"/>
      <c r="E42" s="474"/>
    </row>
    <row r="43" spans="1:5" ht="16.5" thickBot="1">
      <c r="A43" s="248"/>
      <c r="B43" s="249"/>
      <c r="C43" s="401"/>
      <c r="D43" s="471"/>
      <c r="E43" s="472"/>
    </row>
    <row r="44" spans="1:3" ht="15">
      <c r="A44" s="135"/>
      <c r="B44" s="135"/>
      <c r="C44" s="135"/>
    </row>
    <row r="45" spans="1:3" ht="18.75">
      <c r="A45" s="12" t="s">
        <v>60</v>
      </c>
      <c r="B45" s="12"/>
      <c r="C45" s="12"/>
    </row>
    <row r="46" spans="1:6" ht="108" customHeight="1">
      <c r="A46" s="475"/>
      <c r="B46" s="475"/>
      <c r="C46" s="475"/>
      <c r="D46" s="475"/>
      <c r="E46" s="475"/>
      <c r="F46" s="475"/>
    </row>
  </sheetData>
  <sheetProtection/>
  <mergeCells count="39">
    <mergeCell ref="D32:E32"/>
    <mergeCell ref="A24:B24"/>
    <mergeCell ref="A23:B23"/>
    <mergeCell ref="A8:B8"/>
    <mergeCell ref="A7:B7"/>
    <mergeCell ref="A12:B12"/>
    <mergeCell ref="D29:E29"/>
    <mergeCell ref="D31:E31"/>
    <mergeCell ref="D30:E30"/>
    <mergeCell ref="D28:E28"/>
    <mergeCell ref="A3:C3"/>
    <mergeCell ref="A18:B18"/>
    <mergeCell ref="D40:E40"/>
    <mergeCell ref="D39:E39"/>
    <mergeCell ref="D38:E38"/>
    <mergeCell ref="D37:E37"/>
    <mergeCell ref="D36:E36"/>
    <mergeCell ref="D35:E35"/>
    <mergeCell ref="D34:E34"/>
    <mergeCell ref="D33:E33"/>
    <mergeCell ref="A4:C4"/>
    <mergeCell ref="A5:B5"/>
    <mergeCell ref="A6:B6"/>
    <mergeCell ref="A17:B17"/>
    <mergeCell ref="A16:B16"/>
    <mergeCell ref="A15:B15"/>
    <mergeCell ref="A9:B9"/>
    <mergeCell ref="A14:B14"/>
    <mergeCell ref="A13:B13"/>
    <mergeCell ref="D43:E43"/>
    <mergeCell ref="D42:E42"/>
    <mergeCell ref="D41:E41"/>
    <mergeCell ref="A46:F46"/>
    <mergeCell ref="A11:B11"/>
    <mergeCell ref="A10:B10"/>
    <mergeCell ref="A22:B22"/>
    <mergeCell ref="A21:B21"/>
    <mergeCell ref="A20:B20"/>
    <mergeCell ref="A19:B19"/>
  </mergeCells>
  <conditionalFormatting sqref="E6:E11">
    <cfRule type="cellIs" priority="1" dxfId="6" operator="equal" stopIfTrue="1">
      <formula>100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3:Q2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4" max="4" width="19.421875" style="0" customWidth="1"/>
    <col min="5" max="5" width="11.00390625" style="0" customWidth="1"/>
    <col min="6" max="6" width="10.57421875" style="0" bestFit="1" customWidth="1"/>
    <col min="7" max="7" width="10.28125" style="0" customWidth="1"/>
    <col min="8" max="8" width="11.8515625" style="0" bestFit="1" customWidth="1"/>
  </cols>
  <sheetData>
    <row r="3" ht="12.75">
      <c r="A3" s="255" t="s">
        <v>325</v>
      </c>
    </row>
    <row r="4" ht="12.75">
      <c r="A4" t="s">
        <v>326</v>
      </c>
    </row>
    <row r="5" ht="12.75">
      <c r="A5" t="s">
        <v>327</v>
      </c>
    </row>
    <row r="6" ht="12.75">
      <c r="A6" t="s">
        <v>328</v>
      </c>
    </row>
    <row r="7" ht="12.75">
      <c r="A7" t="s">
        <v>329</v>
      </c>
    </row>
    <row r="8" ht="12.75">
      <c r="A8" t="s">
        <v>330</v>
      </c>
    </row>
    <row r="11" ht="12.75">
      <c r="A11" s="255" t="s">
        <v>344</v>
      </c>
    </row>
    <row r="13" spans="1:17" ht="12.75">
      <c r="A13" s="257"/>
      <c r="B13" s="258"/>
      <c r="C13" s="258"/>
      <c r="D13" s="497" t="s">
        <v>341</v>
      </c>
      <c r="E13" s="498"/>
      <c r="F13" s="498"/>
      <c r="G13" s="498"/>
      <c r="H13" s="498"/>
      <c r="I13" s="498"/>
      <c r="J13" s="498"/>
      <c r="K13" s="498"/>
      <c r="N13" s="494" t="s">
        <v>335</v>
      </c>
      <c r="O13" s="494"/>
      <c r="P13" s="494"/>
      <c r="Q13" s="495"/>
    </row>
    <row r="14" spans="1:17" ht="12.75">
      <c r="A14" t="s">
        <v>331</v>
      </c>
      <c r="N14" t="s">
        <v>337</v>
      </c>
      <c r="O14" t="s">
        <v>338</v>
      </c>
      <c r="P14" t="s">
        <v>339</v>
      </c>
      <c r="Q14" t="s">
        <v>342</v>
      </c>
    </row>
    <row r="15" spans="1:7" ht="12.75">
      <c r="A15" t="s">
        <v>332</v>
      </c>
      <c r="B15" t="s">
        <v>333</v>
      </c>
      <c r="C15" t="s">
        <v>334</v>
      </c>
      <c r="D15" s="496" t="s">
        <v>350</v>
      </c>
      <c r="E15" s="475"/>
      <c r="F15" s="475"/>
      <c r="G15" s="475"/>
    </row>
    <row r="16" spans="4:11" ht="12.75">
      <c r="D16" s="256" t="s">
        <v>346</v>
      </c>
      <c r="E16" s="256" t="s">
        <v>351</v>
      </c>
      <c r="F16" s="256" t="s">
        <v>352</v>
      </c>
      <c r="G16" s="256" t="s">
        <v>345</v>
      </c>
      <c r="H16" s="256"/>
      <c r="I16" s="256"/>
      <c r="J16" s="256"/>
      <c r="K16" s="256"/>
    </row>
    <row r="17" spans="1:5" ht="12.75">
      <c r="A17" s="256" t="s">
        <v>336</v>
      </c>
      <c r="B17">
        <v>100</v>
      </c>
      <c r="D17" s="256" t="s">
        <v>347</v>
      </c>
      <c r="E17" s="256">
        <v>10</v>
      </c>
    </row>
    <row r="18" ht="12.75">
      <c r="D18" s="256" t="s">
        <v>348</v>
      </c>
    </row>
    <row r="19" ht="12.75">
      <c r="D19" s="256" t="s">
        <v>349</v>
      </c>
    </row>
    <row r="21" ht="12.75">
      <c r="A21" t="s">
        <v>343</v>
      </c>
    </row>
    <row r="22" ht="12.75">
      <c r="A22" t="s">
        <v>340</v>
      </c>
    </row>
  </sheetData>
  <sheetProtection/>
  <mergeCells count="3">
    <mergeCell ref="N13:Q13"/>
    <mergeCell ref="D15:G15"/>
    <mergeCell ref="D13:K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4" width="21.7109375" style="0" customWidth="1"/>
  </cols>
  <sheetData>
    <row r="1" ht="25.5">
      <c r="A1" s="5" t="s">
        <v>389</v>
      </c>
    </row>
    <row r="2" ht="19.5" customHeight="1">
      <c r="A2" s="9"/>
    </row>
    <row r="3" ht="20.25">
      <c r="A3" s="10" t="s">
        <v>39</v>
      </c>
    </row>
    <row r="4" ht="20.25">
      <c r="A4" s="10" t="s">
        <v>40</v>
      </c>
    </row>
    <row r="5" ht="11.25" customHeight="1" thickBot="1">
      <c r="A5" s="10"/>
    </row>
    <row r="6" spans="1:4" ht="40.5" customHeight="1">
      <c r="A6" s="499" t="s">
        <v>41</v>
      </c>
      <c r="B6" s="500"/>
      <c r="C6" s="500" t="s">
        <v>42</v>
      </c>
      <c r="D6" s="501"/>
    </row>
    <row r="7" spans="1:4" ht="17.25" customHeight="1" thickBot="1">
      <c r="A7" s="53" t="s">
        <v>43</v>
      </c>
      <c r="B7" s="54" t="s">
        <v>44</v>
      </c>
      <c r="C7" s="54" t="s">
        <v>45</v>
      </c>
      <c r="D7" s="55" t="s">
        <v>46</v>
      </c>
    </row>
    <row r="8" spans="1:4" ht="30" customHeight="1" thickTop="1">
      <c r="A8" s="50"/>
      <c r="B8" s="51"/>
      <c r="C8" s="51"/>
      <c r="D8" s="52"/>
    </row>
    <row r="9" spans="1:4" ht="30" customHeight="1">
      <c r="A9" s="45"/>
      <c r="B9" s="43"/>
      <c r="C9" s="43"/>
      <c r="D9" s="46"/>
    </row>
    <row r="10" spans="1:4" ht="30" customHeight="1">
      <c r="A10" s="45"/>
      <c r="B10" s="43"/>
      <c r="C10" s="43"/>
      <c r="D10" s="46"/>
    </row>
    <row r="11" spans="1:4" ht="30" customHeight="1">
      <c r="A11" s="45"/>
      <c r="B11" s="43"/>
      <c r="C11" s="43"/>
      <c r="D11" s="46"/>
    </row>
    <row r="12" spans="1:4" ht="30" customHeight="1">
      <c r="A12" s="45"/>
      <c r="B12" s="43"/>
      <c r="C12" s="43"/>
      <c r="D12" s="46"/>
    </row>
    <row r="13" spans="1:4" ht="30" customHeight="1">
      <c r="A13" s="45"/>
      <c r="B13" s="43"/>
      <c r="C13" s="43"/>
      <c r="D13" s="46"/>
    </row>
    <row r="14" spans="1:4" ht="30" customHeight="1">
      <c r="A14" s="45"/>
      <c r="B14" s="43"/>
      <c r="C14" s="43"/>
      <c r="D14" s="46"/>
    </row>
    <row r="15" spans="1:4" ht="30" customHeight="1">
      <c r="A15" s="45"/>
      <c r="B15" s="43"/>
      <c r="C15" s="43"/>
      <c r="D15" s="46"/>
    </row>
    <row r="16" spans="1:4" ht="30" customHeight="1">
      <c r="A16" s="45"/>
      <c r="B16" s="43"/>
      <c r="C16" s="43"/>
      <c r="D16" s="46"/>
    </row>
    <row r="17" spans="1:4" ht="30" customHeight="1">
      <c r="A17" s="45"/>
      <c r="B17" s="43"/>
      <c r="C17" s="43"/>
      <c r="D17" s="46"/>
    </row>
    <row r="18" spans="1:4" ht="30" customHeight="1">
      <c r="A18" s="45"/>
      <c r="B18" s="43"/>
      <c r="C18" s="44"/>
      <c r="D18" s="46"/>
    </row>
    <row r="19" spans="1:4" ht="30" customHeight="1" thickBot="1">
      <c r="A19" s="47"/>
      <c r="B19" s="48"/>
      <c r="C19" s="48"/>
      <c r="D19" s="49"/>
    </row>
    <row r="20" ht="15.75">
      <c r="A20" s="11"/>
    </row>
    <row r="21" ht="20.25">
      <c r="A21" s="153" t="s">
        <v>227</v>
      </c>
    </row>
    <row r="22" spans="1:4" ht="102" customHeight="1">
      <c r="A22" s="713"/>
      <c r="B22" s="714"/>
      <c r="C22" s="714"/>
      <c r="D22" s="715"/>
    </row>
    <row r="24" ht="20.25">
      <c r="A24" s="10" t="s">
        <v>47</v>
      </c>
    </row>
    <row r="25" ht="18.75">
      <c r="A25" s="12" t="s">
        <v>48</v>
      </c>
    </row>
    <row r="26" ht="18.75">
      <c r="A26" s="12" t="s">
        <v>49</v>
      </c>
    </row>
    <row r="27" spans="1:4" ht="108" customHeight="1">
      <c r="A27" s="716"/>
      <c r="B27" s="717"/>
      <c r="C27" s="717"/>
      <c r="D27" s="718"/>
    </row>
    <row r="29" ht="20.25">
      <c r="A29" s="1" t="s">
        <v>228</v>
      </c>
    </row>
    <row r="30" ht="18.75">
      <c r="A30" s="12" t="s">
        <v>50</v>
      </c>
    </row>
    <row r="31" ht="18.75">
      <c r="A31" s="12" t="s">
        <v>51</v>
      </c>
    </row>
    <row r="32" ht="18.75">
      <c r="A32" s="12" t="s">
        <v>52</v>
      </c>
    </row>
    <row r="33" spans="1:4" ht="109.5" customHeight="1">
      <c r="A33" s="716"/>
      <c r="B33" s="717"/>
      <c r="C33" s="717"/>
      <c r="D33" s="718"/>
    </row>
    <row r="34" ht="12.75">
      <c r="A34" s="8"/>
    </row>
    <row r="35" ht="20.25">
      <c r="A35" s="1" t="s">
        <v>53</v>
      </c>
    </row>
    <row r="36" ht="20.25">
      <c r="A36" s="10" t="s">
        <v>54</v>
      </c>
    </row>
    <row r="37" ht="18.75">
      <c r="A37" s="12" t="s">
        <v>277</v>
      </c>
    </row>
    <row r="38" spans="1:4" ht="108.75" customHeight="1">
      <c r="A38" s="719"/>
      <c r="B38" s="714"/>
      <c r="C38" s="714"/>
      <c r="D38" s="715"/>
    </row>
  </sheetData>
  <sheetProtection/>
  <mergeCells count="6">
    <mergeCell ref="A6:B6"/>
    <mergeCell ref="C6:D6"/>
    <mergeCell ref="A22:D22"/>
    <mergeCell ref="A27:D27"/>
    <mergeCell ref="A33:D33"/>
    <mergeCell ref="A38:D3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8" customWidth="1"/>
    <col min="2" max="2" width="10.57421875" style="8" bestFit="1" customWidth="1"/>
    <col min="3" max="3" width="10.7109375" style="8" customWidth="1"/>
    <col min="4" max="4" width="9.28125" style="8" customWidth="1"/>
    <col min="5" max="5" width="11.421875" style="8" customWidth="1"/>
    <col min="6" max="6" width="12.28125" style="8" customWidth="1"/>
    <col min="7" max="7" width="10.140625" style="8" customWidth="1"/>
    <col min="8" max="16384" width="9.140625" style="8" customWidth="1"/>
  </cols>
  <sheetData>
    <row r="1" ht="25.5">
      <c r="A1" s="5" t="s">
        <v>390</v>
      </c>
    </row>
    <row r="2" ht="18.75">
      <c r="A2" s="4"/>
    </row>
    <row r="3" ht="20.25">
      <c r="A3" s="10" t="s">
        <v>229</v>
      </c>
    </row>
    <row r="4" s="11" customFormat="1" ht="15.75">
      <c r="A4" s="15" t="s">
        <v>280</v>
      </c>
    </row>
    <row r="5" ht="18.75">
      <c r="A5" s="13"/>
    </row>
    <row r="6" spans="1:8" s="11" customFormat="1" ht="25.5" customHeight="1">
      <c r="A6" s="508" t="s">
        <v>279</v>
      </c>
      <c r="B6" s="508"/>
      <c r="C6" s="508"/>
      <c r="D6" s="508"/>
      <c r="E6" s="508"/>
      <c r="F6" s="508"/>
      <c r="G6" s="160"/>
      <c r="H6" s="11" t="s">
        <v>61</v>
      </c>
    </row>
    <row r="7" spans="1:8" s="11" customFormat="1" ht="26.25" customHeight="1">
      <c r="A7" s="508" t="s">
        <v>259</v>
      </c>
      <c r="B7" s="508"/>
      <c r="C7" s="508"/>
      <c r="D7" s="508"/>
      <c r="E7" s="160"/>
      <c r="F7" s="11" t="s">
        <v>230</v>
      </c>
      <c r="G7" s="160"/>
      <c r="H7" s="11" t="s">
        <v>61</v>
      </c>
    </row>
    <row r="8" s="11" customFormat="1" ht="15.75">
      <c r="A8" s="15"/>
    </row>
    <row r="9" s="11" customFormat="1" ht="16.5" thickBot="1">
      <c r="A9" s="11" t="s">
        <v>231</v>
      </c>
    </row>
    <row r="10" spans="1:7" s="11" customFormat="1" ht="39.75" customHeight="1">
      <c r="A10" s="509" t="s">
        <v>232</v>
      </c>
      <c r="B10" s="250" t="s">
        <v>233</v>
      </c>
      <c r="C10" s="250" t="s">
        <v>382</v>
      </c>
      <c r="D10" s="502" t="s">
        <v>452</v>
      </c>
      <c r="E10" s="502" t="s">
        <v>453</v>
      </c>
      <c r="F10" s="512" t="s">
        <v>234</v>
      </c>
      <c r="G10" s="513"/>
    </row>
    <row r="11" spans="1:7" s="11" customFormat="1" ht="15.75" customHeight="1">
      <c r="A11" s="510"/>
      <c r="B11" s="279" t="s">
        <v>282</v>
      </c>
      <c r="C11" s="208" t="s">
        <v>235</v>
      </c>
      <c r="D11" s="503"/>
      <c r="E11" s="503"/>
      <c r="F11" s="514" t="s">
        <v>236</v>
      </c>
      <c r="G11" s="516" t="s">
        <v>237</v>
      </c>
    </row>
    <row r="12" spans="1:7" s="11" customFormat="1" ht="16.5" thickBot="1">
      <c r="A12" s="511"/>
      <c r="B12" s="196" t="s">
        <v>281</v>
      </c>
      <c r="C12" s="196" t="s">
        <v>283</v>
      </c>
      <c r="D12" s="504"/>
      <c r="E12" s="504"/>
      <c r="F12" s="515"/>
      <c r="G12" s="517"/>
    </row>
    <row r="13" spans="1:7" s="11" customFormat="1" ht="16.5" thickTop="1">
      <c r="A13" s="109" t="s">
        <v>238</v>
      </c>
      <c r="B13" s="88"/>
      <c r="C13" s="88"/>
      <c r="D13" s="88"/>
      <c r="E13" s="88"/>
      <c r="F13" s="161"/>
      <c r="G13" s="162"/>
    </row>
    <row r="14" spans="1:7" s="11" customFormat="1" ht="15.75">
      <c r="A14" s="111" t="s">
        <v>239</v>
      </c>
      <c r="B14" s="67"/>
      <c r="C14" s="67"/>
      <c r="D14" s="67"/>
      <c r="E14" s="67"/>
      <c r="F14" s="148"/>
      <c r="G14" s="149"/>
    </row>
    <row r="15" spans="1:7" s="11" customFormat="1" ht="15.75">
      <c r="A15" s="111" t="s">
        <v>240</v>
      </c>
      <c r="B15" s="67"/>
      <c r="C15" s="67"/>
      <c r="D15" s="67"/>
      <c r="E15" s="67"/>
      <c r="F15" s="148"/>
      <c r="G15" s="149"/>
    </row>
    <row r="16" spans="1:7" s="11" customFormat="1" ht="15.75">
      <c r="A16" s="111" t="s">
        <v>241</v>
      </c>
      <c r="B16" s="67"/>
      <c r="C16" s="67"/>
      <c r="D16" s="67"/>
      <c r="E16" s="67"/>
      <c r="F16" s="148"/>
      <c r="G16" s="149"/>
    </row>
    <row r="17" spans="1:7" s="11" customFormat="1" ht="15.75">
      <c r="A17" s="111" t="s">
        <v>375</v>
      </c>
      <c r="B17" s="67"/>
      <c r="C17" s="67"/>
      <c r="D17" s="67"/>
      <c r="E17" s="67"/>
      <c r="F17" s="148"/>
      <c r="G17" s="149"/>
    </row>
    <row r="18" spans="1:7" s="11" customFormat="1" ht="15.75">
      <c r="A18" s="213" t="s">
        <v>379</v>
      </c>
      <c r="B18" s="67"/>
      <c r="C18" s="67"/>
      <c r="D18" s="67"/>
      <c r="E18" s="67"/>
      <c r="F18" s="148"/>
      <c r="G18" s="149"/>
    </row>
    <row r="19" spans="1:7" s="11" customFormat="1" ht="15.75">
      <c r="A19" s="213" t="s">
        <v>377</v>
      </c>
      <c r="B19" s="67"/>
      <c r="C19" s="67"/>
      <c r="D19" s="67"/>
      <c r="E19" s="67"/>
      <c r="F19" s="148"/>
      <c r="G19" s="149"/>
    </row>
    <row r="20" spans="1:7" s="11" customFormat="1" ht="15.75">
      <c r="A20" s="213" t="s">
        <v>376</v>
      </c>
      <c r="B20" s="67"/>
      <c r="C20" s="67"/>
      <c r="D20" s="67"/>
      <c r="E20" s="67"/>
      <c r="F20" s="148"/>
      <c r="G20" s="149"/>
    </row>
    <row r="21" spans="1:7" s="11" customFormat="1" ht="15.75">
      <c r="A21" s="213" t="s">
        <v>378</v>
      </c>
      <c r="B21" s="67"/>
      <c r="C21" s="67"/>
      <c r="D21" s="67"/>
      <c r="E21" s="67"/>
      <c r="F21" s="148"/>
      <c r="G21" s="149"/>
    </row>
    <row r="22" spans="1:7" s="11" customFormat="1" ht="15.75">
      <c r="A22" s="111" t="s">
        <v>380</v>
      </c>
      <c r="B22" s="67"/>
      <c r="C22" s="67"/>
      <c r="D22" s="67"/>
      <c r="E22" s="67"/>
      <c r="F22" s="278"/>
      <c r="G22" s="149"/>
    </row>
    <row r="23" spans="1:7" s="11" customFormat="1" ht="15.75">
      <c r="A23" s="109" t="s">
        <v>284</v>
      </c>
      <c r="B23" s="88"/>
      <c r="C23" s="88"/>
      <c r="D23" s="88"/>
      <c r="E23" s="88"/>
      <c r="F23" s="277"/>
      <c r="G23" s="162"/>
    </row>
    <row r="24" spans="1:7" s="11" customFormat="1" ht="15.75">
      <c r="A24" s="109" t="s">
        <v>285</v>
      </c>
      <c r="B24" s="67"/>
      <c r="C24" s="67"/>
      <c r="D24" s="67"/>
      <c r="E24" s="67"/>
      <c r="F24" s="148"/>
      <c r="G24" s="149"/>
    </row>
    <row r="25" spans="1:7" s="11" customFormat="1" ht="15.75" customHeight="1">
      <c r="A25" s="213" t="s">
        <v>381</v>
      </c>
      <c r="B25" s="67"/>
      <c r="C25" s="67"/>
      <c r="D25" s="67"/>
      <c r="E25" s="67"/>
      <c r="F25" s="148"/>
      <c r="G25" s="149"/>
    </row>
    <row r="26" spans="1:7" s="11" customFormat="1" ht="15.75" customHeight="1">
      <c r="A26" s="213" t="s">
        <v>383</v>
      </c>
      <c r="B26" s="67"/>
      <c r="C26" s="67"/>
      <c r="D26" s="67"/>
      <c r="E26" s="67"/>
      <c r="F26" s="148"/>
      <c r="G26" s="149"/>
    </row>
    <row r="27" spans="1:7" s="11" customFormat="1" ht="15.75" customHeight="1">
      <c r="A27" s="213" t="s">
        <v>384</v>
      </c>
      <c r="B27" s="67"/>
      <c r="C27" s="67"/>
      <c r="D27" s="67"/>
      <c r="E27" s="67"/>
      <c r="F27" s="148"/>
      <c r="G27" s="149"/>
    </row>
    <row r="28" spans="1:7" s="11" customFormat="1" ht="15.75">
      <c r="A28" s="111" t="s">
        <v>242</v>
      </c>
      <c r="B28" s="67"/>
      <c r="C28" s="67"/>
      <c r="D28" s="67"/>
      <c r="E28" s="67"/>
      <c r="F28" s="148"/>
      <c r="G28" s="149"/>
    </row>
    <row r="29" spans="1:7" s="11" customFormat="1" ht="16.5" thickBot="1">
      <c r="A29" s="164" t="s">
        <v>243</v>
      </c>
      <c r="B29" s="165"/>
      <c r="C29" s="165"/>
      <c r="D29" s="165"/>
      <c r="E29" s="165"/>
      <c r="F29" s="166"/>
      <c r="G29" s="167"/>
    </row>
    <row r="30" spans="1:7" ht="23.25" customHeight="1" thickBot="1" thickTop="1">
      <c r="A30" s="505" t="s">
        <v>244</v>
      </c>
      <c r="B30" s="506"/>
      <c r="C30" s="506"/>
      <c r="D30" s="506"/>
      <c r="E30" s="506"/>
      <c r="F30" s="507"/>
      <c r="G30" s="155"/>
    </row>
    <row r="31" ht="18.75">
      <c r="A31" s="13"/>
    </row>
    <row r="32" spans="1:6" s="11" customFormat="1" ht="15.75">
      <c r="A32" s="15" t="s">
        <v>260</v>
      </c>
      <c r="B32" s="15"/>
      <c r="E32" s="280">
        <f>G7</f>
        <v>0</v>
      </c>
      <c r="F32" s="11" t="s">
        <v>61</v>
      </c>
    </row>
    <row r="33" spans="1:6" s="11" customFormat="1" ht="15.75">
      <c r="A33" s="15" t="s">
        <v>533</v>
      </c>
      <c r="E33" s="280">
        <f>G30</f>
        <v>0</v>
      </c>
      <c r="F33" s="11" t="s">
        <v>61</v>
      </c>
    </row>
    <row r="34" ht="18.75">
      <c r="A34" s="13"/>
    </row>
    <row r="35" spans="3:6" ht="18.75">
      <c r="C35" s="11"/>
      <c r="D35" s="405" t="s">
        <v>531</v>
      </c>
      <c r="E35" s="406"/>
      <c r="F35" s="11" t="s">
        <v>61</v>
      </c>
    </row>
    <row r="36" spans="3:6" ht="18.75">
      <c r="C36" s="11"/>
      <c r="E36" s="406"/>
      <c r="F36" s="11" t="s">
        <v>532</v>
      </c>
    </row>
    <row r="37" ht="27.75" customHeight="1"/>
    <row r="38" ht="18.75">
      <c r="A38" s="12" t="s">
        <v>245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D10:D12"/>
    <mergeCell ref="A30:F30"/>
    <mergeCell ref="A6:F6"/>
    <mergeCell ref="A7:D7"/>
    <mergeCell ref="A10:A12"/>
    <mergeCell ref="F10:G10"/>
    <mergeCell ref="F11:F12"/>
    <mergeCell ref="G11:G12"/>
    <mergeCell ref="E10:E12"/>
  </mergeCells>
  <conditionalFormatting sqref="E32:E33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8" customWidth="1"/>
    <col min="2" max="2" width="17.57421875" style="8" customWidth="1"/>
    <col min="3" max="3" width="6.421875" style="8" customWidth="1"/>
    <col min="4" max="11" width="6.00390625" style="8" customWidth="1"/>
    <col min="12" max="12" width="7.421875" style="8" customWidth="1"/>
    <col min="13" max="16" width="6.00390625" style="8" customWidth="1"/>
    <col min="17" max="17" width="20.00390625" style="8" customWidth="1"/>
    <col min="18" max="18" width="7.57421875" style="8" customWidth="1"/>
    <col min="19" max="19" width="7.421875" style="8" customWidth="1"/>
    <col min="20" max="16384" width="9.140625" style="8" customWidth="1"/>
  </cols>
  <sheetData>
    <row r="1" ht="20.25">
      <c r="A1" s="10" t="s">
        <v>246</v>
      </c>
    </row>
    <row r="2" ht="13.5" thickBot="1"/>
    <row r="3" spans="1:17" ht="34.5" customHeight="1">
      <c r="A3" s="509" t="s">
        <v>271</v>
      </c>
      <c r="B3" s="502" t="s">
        <v>57</v>
      </c>
      <c r="C3" s="502" t="s">
        <v>286</v>
      </c>
      <c r="D3" s="518" t="s">
        <v>269</v>
      </c>
      <c r="E3" s="519"/>
      <c r="F3" s="519"/>
      <c r="G3" s="520"/>
      <c r="H3" s="518" t="s">
        <v>270</v>
      </c>
      <c r="I3" s="519"/>
      <c r="J3" s="519"/>
      <c r="K3" s="519"/>
      <c r="L3" s="520"/>
      <c r="M3" s="512" t="s">
        <v>261</v>
      </c>
      <c r="N3" s="512"/>
      <c r="O3" s="512"/>
      <c r="P3" s="512"/>
      <c r="Q3" s="521" t="s">
        <v>215</v>
      </c>
    </row>
    <row r="4" spans="1:17" ht="32.25" thickBot="1">
      <c r="A4" s="510"/>
      <c r="B4" s="503"/>
      <c r="C4" s="503"/>
      <c r="D4" s="83"/>
      <c r="E4" s="83"/>
      <c r="F4" s="83"/>
      <c r="G4" s="83"/>
      <c r="H4" s="83"/>
      <c r="I4" s="83"/>
      <c r="J4" s="83"/>
      <c r="K4" s="83"/>
      <c r="L4" s="83" t="s">
        <v>63</v>
      </c>
      <c r="M4" s="83"/>
      <c r="N4" s="83"/>
      <c r="O4" s="83"/>
      <c r="P4" s="83"/>
      <c r="Q4" s="522"/>
    </row>
    <row r="5" spans="1:17" ht="16.5" thickTop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</row>
    <row r="6" spans="1:17" ht="15.75">
      <c r="A6" s="7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73"/>
    </row>
    <row r="7" spans="1:17" ht="15.75">
      <c r="A7" s="7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73"/>
    </row>
    <row r="8" spans="1:17" ht="15.75">
      <c r="A8" s="7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3"/>
    </row>
    <row r="9" spans="1:17" ht="15.75">
      <c r="A9" s="7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73"/>
    </row>
    <row r="10" spans="1:17" ht="15.75">
      <c r="A10" s="7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73"/>
    </row>
    <row r="11" spans="1:17" ht="15.75">
      <c r="A11" s="7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73"/>
    </row>
    <row r="12" spans="1:17" ht="15.75">
      <c r="A12" s="7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73"/>
    </row>
    <row r="13" spans="1:17" ht="15.75">
      <c r="A13" s="7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73"/>
    </row>
    <row r="14" spans="1:17" ht="15.75">
      <c r="A14" s="7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73"/>
    </row>
    <row r="15" spans="1:17" ht="15.75">
      <c r="A15" s="7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73"/>
    </row>
    <row r="16" spans="1:17" ht="15.75">
      <c r="A16" s="72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73"/>
    </row>
    <row r="17" spans="1:17" ht="15.75">
      <c r="A17" s="72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73"/>
    </row>
    <row r="18" spans="1:17" ht="16.5" thickBot="1">
      <c r="A18" s="7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5"/>
    </row>
    <row r="19" spans="2:17" ht="32.25" thickBot="1"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9" t="s">
        <v>63</v>
      </c>
      <c r="M19" s="200"/>
      <c r="N19" s="200"/>
      <c r="O19" s="200"/>
      <c r="P19" s="200"/>
      <c r="Q19" s="281" t="s">
        <v>59</v>
      </c>
    </row>
    <row r="20" ht="15.75">
      <c r="A20" s="11"/>
    </row>
  </sheetData>
  <sheetProtection/>
  <mergeCells count="7">
    <mergeCell ref="D3:G3"/>
    <mergeCell ref="M3:P3"/>
    <mergeCell ref="H3:L3"/>
    <mergeCell ref="Q3:Q4"/>
    <mergeCell ref="B3:B4"/>
    <mergeCell ref="A3:A4"/>
    <mergeCell ref="C3:C4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8" customWidth="1"/>
    <col min="2" max="2" width="21.28125" style="8" customWidth="1"/>
    <col min="3" max="3" width="6.8515625" style="8" customWidth="1"/>
    <col min="4" max="4" width="9.8515625" style="8" customWidth="1"/>
    <col min="5" max="5" width="8.28125" style="8" customWidth="1"/>
    <col min="6" max="17" width="7.140625" style="8" customWidth="1"/>
    <col min="18" max="16384" width="9.140625" style="8" customWidth="1"/>
  </cols>
  <sheetData>
    <row r="1" ht="20.25">
      <c r="A1" s="10" t="s">
        <v>247</v>
      </c>
    </row>
    <row r="2" ht="13.5" thickBot="1"/>
    <row r="3" spans="1:17" s="682" customFormat="1" ht="50.25" customHeight="1">
      <c r="A3" s="509" t="s">
        <v>271</v>
      </c>
      <c r="B3" s="502" t="s">
        <v>57</v>
      </c>
      <c r="C3" s="502" t="s">
        <v>286</v>
      </c>
      <c r="D3" s="502" t="s">
        <v>287</v>
      </c>
      <c r="E3" s="502" t="s">
        <v>262</v>
      </c>
      <c r="F3" s="512" t="s">
        <v>263</v>
      </c>
      <c r="G3" s="512"/>
      <c r="H3" s="512"/>
      <c r="I3" s="512" t="s">
        <v>264</v>
      </c>
      <c r="J3" s="512"/>
      <c r="K3" s="524"/>
      <c r="L3" s="525" t="s">
        <v>265</v>
      </c>
      <c r="M3" s="512"/>
      <c r="N3" s="513"/>
      <c r="O3" s="523" t="s">
        <v>266</v>
      </c>
      <c r="P3" s="512"/>
      <c r="Q3" s="513"/>
    </row>
    <row r="4" spans="1:17" s="682" customFormat="1" ht="27" customHeight="1" thickBot="1">
      <c r="A4" s="511"/>
      <c r="B4" s="504"/>
      <c r="C4" s="504"/>
      <c r="D4" s="504"/>
      <c r="E4" s="504"/>
      <c r="F4" s="146" t="s">
        <v>64</v>
      </c>
      <c r="G4" s="146" t="s">
        <v>267</v>
      </c>
      <c r="H4" s="146" t="s">
        <v>268</v>
      </c>
      <c r="I4" s="146" t="s">
        <v>64</v>
      </c>
      <c r="J4" s="146" t="s">
        <v>267</v>
      </c>
      <c r="K4" s="207" t="s">
        <v>268</v>
      </c>
      <c r="L4" s="116" t="s">
        <v>64</v>
      </c>
      <c r="M4" s="146" t="s">
        <v>267</v>
      </c>
      <c r="N4" s="197" t="s">
        <v>268</v>
      </c>
      <c r="O4" s="212" t="s">
        <v>64</v>
      </c>
      <c r="P4" s="146" t="s">
        <v>267</v>
      </c>
      <c r="Q4" s="197" t="s">
        <v>268</v>
      </c>
    </row>
    <row r="5" spans="1:17" ht="16.5" thickTop="1">
      <c r="A5" s="69"/>
      <c r="B5" s="70"/>
      <c r="C5" s="70"/>
      <c r="D5" s="70"/>
      <c r="E5" s="70"/>
      <c r="F5" s="70"/>
      <c r="G5" s="70"/>
      <c r="H5" s="70"/>
      <c r="I5" s="70"/>
      <c r="J5" s="70"/>
      <c r="K5" s="136"/>
      <c r="L5" s="69"/>
      <c r="M5" s="70"/>
      <c r="N5" s="71"/>
      <c r="O5" s="214"/>
      <c r="P5" s="70"/>
      <c r="Q5" s="71"/>
    </row>
    <row r="6" spans="1:17" ht="15.75">
      <c r="A6" s="72"/>
      <c r="B6" s="44"/>
      <c r="C6" s="44"/>
      <c r="D6" s="44"/>
      <c r="E6" s="44"/>
      <c r="F6" s="44"/>
      <c r="G6" s="44"/>
      <c r="H6" s="44"/>
      <c r="I6" s="44"/>
      <c r="J6" s="44"/>
      <c r="K6" s="138"/>
      <c r="L6" s="72"/>
      <c r="M6" s="44"/>
      <c r="N6" s="73"/>
      <c r="O6" s="215"/>
      <c r="P6" s="44"/>
      <c r="Q6" s="73"/>
    </row>
    <row r="7" spans="1:17" ht="15.75">
      <c r="A7" s="72"/>
      <c r="B7" s="44"/>
      <c r="C7" s="44"/>
      <c r="D7" s="44"/>
      <c r="E7" s="44"/>
      <c r="F7" s="44"/>
      <c r="G7" s="44"/>
      <c r="H7" s="44"/>
      <c r="I7" s="44"/>
      <c r="J7" s="44"/>
      <c r="K7" s="138"/>
      <c r="L7" s="72"/>
      <c r="M7" s="44"/>
      <c r="N7" s="73"/>
      <c r="O7" s="215"/>
      <c r="P7" s="44"/>
      <c r="Q7" s="73"/>
    </row>
    <row r="8" spans="1:17" ht="15.75">
      <c r="A8" s="72"/>
      <c r="B8" s="44"/>
      <c r="C8" s="44"/>
      <c r="D8" s="44"/>
      <c r="E8" s="44"/>
      <c r="F8" s="44"/>
      <c r="G8" s="44"/>
      <c r="H8" s="44"/>
      <c r="I8" s="44"/>
      <c r="J8" s="44"/>
      <c r="K8" s="138"/>
      <c r="L8" s="72"/>
      <c r="M8" s="44"/>
      <c r="N8" s="73"/>
      <c r="O8" s="215"/>
      <c r="P8" s="44"/>
      <c r="Q8" s="73"/>
    </row>
    <row r="9" spans="1:17" ht="15.75">
      <c r="A9" s="72"/>
      <c r="B9" s="44"/>
      <c r="C9" s="44"/>
      <c r="D9" s="44"/>
      <c r="E9" s="44"/>
      <c r="F9" s="44"/>
      <c r="G9" s="44"/>
      <c r="H9" s="44"/>
      <c r="I9" s="44"/>
      <c r="J9" s="44"/>
      <c r="K9" s="138"/>
      <c r="L9" s="72"/>
      <c r="M9" s="44"/>
      <c r="N9" s="73"/>
      <c r="O9" s="215"/>
      <c r="P9" s="44"/>
      <c r="Q9" s="73"/>
    </row>
    <row r="10" spans="1:17" ht="15.75">
      <c r="A10" s="72"/>
      <c r="B10" s="44"/>
      <c r="C10" s="44"/>
      <c r="D10" s="44"/>
      <c r="E10" s="44"/>
      <c r="F10" s="44"/>
      <c r="G10" s="44"/>
      <c r="H10" s="44"/>
      <c r="I10" s="44"/>
      <c r="J10" s="44"/>
      <c r="K10" s="138"/>
      <c r="L10" s="72"/>
      <c r="M10" s="44"/>
      <c r="N10" s="73"/>
      <c r="O10" s="215"/>
      <c r="P10" s="44"/>
      <c r="Q10" s="73"/>
    </row>
    <row r="11" spans="1:17" ht="15.75">
      <c r="A11" s="72"/>
      <c r="B11" s="44"/>
      <c r="C11" s="44"/>
      <c r="D11" s="44"/>
      <c r="E11" s="44"/>
      <c r="F11" s="44"/>
      <c r="G11" s="44"/>
      <c r="H11" s="44"/>
      <c r="I11" s="44"/>
      <c r="J11" s="44"/>
      <c r="K11" s="138"/>
      <c r="L11" s="72"/>
      <c r="M11" s="44"/>
      <c r="N11" s="73"/>
      <c r="O11" s="215"/>
      <c r="P11" s="44"/>
      <c r="Q11" s="73"/>
    </row>
    <row r="12" spans="1:17" ht="15.75">
      <c r="A12" s="72"/>
      <c r="B12" s="44"/>
      <c r="C12" s="44"/>
      <c r="D12" s="44"/>
      <c r="E12" s="44"/>
      <c r="F12" s="44"/>
      <c r="G12" s="44"/>
      <c r="H12" s="44"/>
      <c r="I12" s="44"/>
      <c r="J12" s="44"/>
      <c r="K12" s="138"/>
      <c r="L12" s="72"/>
      <c r="M12" s="44"/>
      <c r="N12" s="73"/>
      <c r="O12" s="215"/>
      <c r="P12" s="44"/>
      <c r="Q12" s="73"/>
    </row>
    <row r="13" spans="1:17" ht="15.75">
      <c r="A13" s="72"/>
      <c r="B13" s="44"/>
      <c r="C13" s="44"/>
      <c r="D13" s="44"/>
      <c r="E13" s="44"/>
      <c r="F13" s="44"/>
      <c r="G13" s="44"/>
      <c r="H13" s="44"/>
      <c r="I13" s="44"/>
      <c r="J13" s="44"/>
      <c r="K13" s="138"/>
      <c r="L13" s="72"/>
      <c r="M13" s="44"/>
      <c r="N13" s="73"/>
      <c r="O13" s="215"/>
      <c r="P13" s="44"/>
      <c r="Q13" s="73"/>
    </row>
    <row r="14" spans="1:17" ht="15.75">
      <c r="A14" s="72"/>
      <c r="B14" s="44"/>
      <c r="C14" s="44"/>
      <c r="D14" s="44"/>
      <c r="E14" s="44"/>
      <c r="F14" s="44"/>
      <c r="G14" s="44"/>
      <c r="H14" s="44"/>
      <c r="I14" s="44"/>
      <c r="J14" s="44"/>
      <c r="K14" s="138"/>
      <c r="L14" s="72"/>
      <c r="M14" s="44"/>
      <c r="N14" s="73"/>
      <c r="O14" s="215"/>
      <c r="P14" s="44"/>
      <c r="Q14" s="73"/>
    </row>
    <row r="15" spans="1:17" ht="15.75">
      <c r="A15" s="72"/>
      <c r="B15" s="44"/>
      <c r="C15" s="44"/>
      <c r="D15" s="44"/>
      <c r="E15" s="44"/>
      <c r="F15" s="44"/>
      <c r="G15" s="44"/>
      <c r="H15" s="44"/>
      <c r="I15" s="44"/>
      <c r="J15" s="44"/>
      <c r="K15" s="138"/>
      <c r="L15" s="72"/>
      <c r="M15" s="44"/>
      <c r="N15" s="73"/>
      <c r="O15" s="215"/>
      <c r="P15" s="44"/>
      <c r="Q15" s="73"/>
    </row>
    <row r="16" spans="1:17" ht="15.75">
      <c r="A16" s="72"/>
      <c r="B16" s="44"/>
      <c r="C16" s="44"/>
      <c r="D16" s="44"/>
      <c r="E16" s="44"/>
      <c r="F16" s="44"/>
      <c r="G16" s="44"/>
      <c r="H16" s="44"/>
      <c r="I16" s="44"/>
      <c r="J16" s="44"/>
      <c r="K16" s="138"/>
      <c r="L16" s="72"/>
      <c r="M16" s="44"/>
      <c r="N16" s="73"/>
      <c r="O16" s="215"/>
      <c r="P16" s="44"/>
      <c r="Q16" s="73"/>
    </row>
    <row r="17" spans="1:17" ht="15.75">
      <c r="A17" s="72"/>
      <c r="B17" s="44"/>
      <c r="C17" s="44"/>
      <c r="D17" s="44"/>
      <c r="E17" s="44"/>
      <c r="F17" s="44"/>
      <c r="G17" s="44"/>
      <c r="H17" s="44"/>
      <c r="I17" s="44"/>
      <c r="J17" s="44"/>
      <c r="K17" s="138"/>
      <c r="L17" s="72"/>
      <c r="M17" s="44"/>
      <c r="N17" s="73"/>
      <c r="O17" s="215"/>
      <c r="P17" s="44"/>
      <c r="Q17" s="73"/>
    </row>
    <row r="18" spans="1:17" ht="16.5" thickBot="1">
      <c r="A18" s="74"/>
      <c r="B18" s="68"/>
      <c r="C18" s="68"/>
      <c r="D18" s="68"/>
      <c r="E18" s="68"/>
      <c r="F18" s="68"/>
      <c r="G18" s="68"/>
      <c r="H18" s="68"/>
      <c r="I18" s="68"/>
      <c r="J18" s="68"/>
      <c r="K18" s="206"/>
      <c r="L18" s="74"/>
      <c r="M18" s="68"/>
      <c r="N18" s="75"/>
      <c r="O18" s="216"/>
      <c r="P18" s="68"/>
      <c r="Q18" s="75"/>
    </row>
    <row r="19" spans="3:4" ht="15.75">
      <c r="C19" s="11"/>
      <c r="D19" s="11"/>
    </row>
  </sheetData>
  <sheetProtection/>
  <mergeCells count="9">
    <mergeCell ref="O3:Q3"/>
    <mergeCell ref="F3:H3"/>
    <mergeCell ref="I3:K3"/>
    <mergeCell ref="L3:N3"/>
    <mergeCell ref="A3:A4"/>
    <mergeCell ref="B3:B4"/>
    <mergeCell ref="C3:C4"/>
    <mergeCell ref="E3:E4"/>
    <mergeCell ref="D3:D4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Vojtěch Lukas</dc:creator>
  <cp:keywords/>
  <dc:description/>
  <cp:lastModifiedBy>Sona Duskova</cp:lastModifiedBy>
  <cp:lastPrinted>2010-02-10T15:24:55Z</cp:lastPrinted>
  <dcterms:created xsi:type="dcterms:W3CDTF">2005-02-09T07:37:20Z</dcterms:created>
  <dcterms:modified xsi:type="dcterms:W3CDTF">2016-09-16T12:09:22Z</dcterms:modified>
  <cp:category/>
  <cp:version/>
  <cp:contentType/>
  <cp:contentStatus/>
</cp:coreProperties>
</file>