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lous\Documents\ZV pohovka\Dokumentace pohovka ZV\"/>
    </mc:Choice>
  </mc:AlternateContent>
  <bookViews>
    <workbookView xWindow="0" yWindow="0" windowWidth="24000" windowHeight="9780" activeTab="1"/>
  </bookViews>
  <sheets>
    <sheet name="KUSOVNÍK" sheetId="1" r:id="rId1"/>
    <sheet name="KUSOVNÍK 1" sheetId="2" r:id="rId2"/>
    <sheet name="KUSOVNÍK2" sheetId="3" r:id="rId3"/>
  </sheets>
  <definedNames>
    <definedName name="_xlnm.Print_Area" localSheetId="0">KUSOVNÍK!$A$1:$S$36</definedName>
    <definedName name="_xlnm.Print_Area" localSheetId="1">'KUSOVNÍK 1'!$A$1:$S$36</definedName>
    <definedName name="_xlnm.Print_Area" localSheetId="2">KUSOVNÍK2!$A$1:$S$36</definedName>
  </definedNames>
  <calcPr calcId="162913"/>
</workbook>
</file>

<file path=xl/calcChain.xml><?xml version="1.0" encoding="utf-8"?>
<calcChain xmlns="http://schemas.openxmlformats.org/spreadsheetml/2006/main">
  <c r="N10" i="1" l="1"/>
  <c r="L10" i="1"/>
  <c r="L9" i="1" l="1"/>
  <c r="N9" i="1" s="1"/>
  <c r="L25" i="2" l="1"/>
  <c r="N25" i="2" s="1"/>
  <c r="M2" i="2" l="1"/>
  <c r="O2" i="2" s="1"/>
  <c r="M17" i="1"/>
  <c r="O17" i="1" s="1"/>
  <c r="M16" i="1"/>
  <c r="O16" i="1" s="1"/>
  <c r="L15" i="1"/>
  <c r="N15" i="1" s="1"/>
  <c r="L14" i="1"/>
  <c r="N14" i="1" s="1"/>
  <c r="L13" i="1"/>
  <c r="N13" i="1" s="1"/>
  <c r="M8" i="1"/>
  <c r="O8" i="1" s="1"/>
  <c r="O7" i="1"/>
  <c r="M7" i="1"/>
  <c r="M6" i="1"/>
  <c r="O6" i="1" s="1"/>
  <c r="N5" i="1"/>
  <c r="L5" i="1"/>
  <c r="L4" i="1"/>
  <c r="N4" i="1" s="1"/>
  <c r="L3" i="1"/>
  <c r="N3" i="1" s="1"/>
  <c r="L2" i="1"/>
  <c r="N2" i="1" s="1"/>
  <c r="M31" i="3" l="1"/>
  <c r="O31" i="3"/>
  <c r="L31" i="3"/>
  <c r="N31" i="3" s="1"/>
  <c r="P31" i="3" s="1"/>
  <c r="R31" i="3" s="1"/>
  <c r="M30" i="3"/>
  <c r="O30" i="3" s="1"/>
  <c r="L30" i="3"/>
  <c r="N30" i="3"/>
  <c r="P30" i="3" s="1"/>
  <c r="R30" i="3" s="1"/>
  <c r="M29" i="3"/>
  <c r="O29" i="3" s="1"/>
  <c r="L29" i="3"/>
  <c r="N29" i="3" s="1"/>
  <c r="P29" i="3" s="1"/>
  <c r="R29" i="3" s="1"/>
  <c r="M28" i="3"/>
  <c r="O28" i="3" s="1"/>
  <c r="L28" i="3"/>
  <c r="N28" i="3" s="1"/>
  <c r="P28" i="3" s="1"/>
  <c r="R28" i="3" s="1"/>
  <c r="M27" i="3"/>
  <c r="O27" i="3"/>
  <c r="L27" i="3"/>
  <c r="N27" i="3" s="1"/>
  <c r="P27" i="3" s="1"/>
  <c r="R27" i="3" s="1"/>
  <c r="M26" i="3"/>
  <c r="O26" i="3" s="1"/>
  <c r="L26" i="3"/>
  <c r="N26" i="3"/>
  <c r="P26" i="3" s="1"/>
  <c r="R26" i="3" s="1"/>
  <c r="M25" i="3"/>
  <c r="O25" i="3" s="1"/>
  <c r="L25" i="3"/>
  <c r="N25" i="3" s="1"/>
  <c r="P25" i="3" s="1"/>
  <c r="R25" i="3" s="1"/>
  <c r="M24" i="3"/>
  <c r="O24" i="3" s="1"/>
  <c r="L24" i="3"/>
  <c r="N24" i="3" s="1"/>
  <c r="P24" i="3" s="1"/>
  <c r="R24" i="3" s="1"/>
  <c r="M23" i="3"/>
  <c r="O23" i="3"/>
  <c r="L23" i="3"/>
  <c r="N23" i="3" s="1"/>
  <c r="P23" i="3" s="1"/>
  <c r="R23" i="3" s="1"/>
  <c r="M22" i="3"/>
  <c r="O22" i="3" s="1"/>
  <c r="L22" i="3"/>
  <c r="N22" i="3"/>
  <c r="P22" i="3" s="1"/>
  <c r="R22" i="3" s="1"/>
  <c r="M21" i="3"/>
  <c r="O21" i="3" s="1"/>
  <c r="L21" i="3"/>
  <c r="N21" i="3" s="1"/>
  <c r="P21" i="3" s="1"/>
  <c r="R21" i="3" s="1"/>
  <c r="M20" i="3"/>
  <c r="O20" i="3" s="1"/>
  <c r="L20" i="3"/>
  <c r="N20" i="3" s="1"/>
  <c r="P20" i="3" s="1"/>
  <c r="R20" i="3" s="1"/>
  <c r="M19" i="3"/>
  <c r="O19" i="3"/>
  <c r="L19" i="3"/>
  <c r="N19" i="3" s="1"/>
  <c r="P19" i="3" s="1"/>
  <c r="R19" i="3" s="1"/>
  <c r="M18" i="3"/>
  <c r="O18" i="3" s="1"/>
  <c r="L18" i="3"/>
  <c r="N18" i="3"/>
  <c r="P18" i="3" s="1"/>
  <c r="R18" i="3" s="1"/>
  <c r="M17" i="3"/>
  <c r="O17" i="3" s="1"/>
  <c r="L17" i="3"/>
  <c r="N17" i="3" s="1"/>
  <c r="P17" i="3" s="1"/>
  <c r="R17" i="3" s="1"/>
  <c r="M16" i="3"/>
  <c r="O16" i="3" s="1"/>
  <c r="L16" i="3"/>
  <c r="N16" i="3" s="1"/>
  <c r="P16" i="3" s="1"/>
  <c r="R16" i="3" s="1"/>
  <c r="M15" i="3"/>
  <c r="O15" i="3"/>
  <c r="L15" i="3"/>
  <c r="N15" i="3" s="1"/>
  <c r="P15" i="3" s="1"/>
  <c r="R15" i="3" s="1"/>
  <c r="M14" i="3"/>
  <c r="O14" i="3" s="1"/>
  <c r="L14" i="3"/>
  <c r="N14" i="3"/>
  <c r="P14" i="3" s="1"/>
  <c r="R14" i="3" s="1"/>
  <c r="M13" i="3"/>
  <c r="O13" i="3" s="1"/>
  <c r="L13" i="3"/>
  <c r="N13" i="3" s="1"/>
  <c r="P13" i="3" s="1"/>
  <c r="R13" i="3" s="1"/>
  <c r="M12" i="3"/>
  <c r="O12" i="3" s="1"/>
  <c r="L12" i="3"/>
  <c r="N12" i="3" s="1"/>
  <c r="P12" i="3" s="1"/>
  <c r="R12" i="3" s="1"/>
  <c r="M11" i="3"/>
  <c r="O11" i="3"/>
  <c r="L11" i="3"/>
  <c r="N11" i="3" s="1"/>
  <c r="P11" i="3" s="1"/>
  <c r="R11" i="3" s="1"/>
  <c r="M10" i="3"/>
  <c r="O10" i="3" s="1"/>
  <c r="L10" i="3"/>
  <c r="N10" i="3"/>
  <c r="P10" i="3" s="1"/>
  <c r="R10" i="3" s="1"/>
  <c r="M9" i="3"/>
  <c r="O9" i="3" s="1"/>
  <c r="L9" i="3"/>
  <c r="N9" i="3" s="1"/>
  <c r="P9" i="3" s="1"/>
  <c r="R9" i="3" s="1"/>
  <c r="M8" i="3"/>
  <c r="O8" i="3" s="1"/>
  <c r="L8" i="3"/>
  <c r="N8" i="3" s="1"/>
  <c r="P8" i="3" s="1"/>
  <c r="R8" i="3" s="1"/>
  <c r="M7" i="3"/>
  <c r="O7" i="3"/>
  <c r="L7" i="3"/>
  <c r="N7" i="3" s="1"/>
  <c r="P7" i="3" s="1"/>
  <c r="R7" i="3" s="1"/>
  <c r="M6" i="3"/>
  <c r="O6" i="3" s="1"/>
  <c r="L6" i="3"/>
  <c r="N6" i="3"/>
  <c r="P6" i="3" s="1"/>
  <c r="R6" i="3" s="1"/>
  <c r="M5" i="3"/>
  <c r="O5" i="3" s="1"/>
  <c r="L5" i="3"/>
  <c r="N5" i="3" s="1"/>
  <c r="P5" i="3" s="1"/>
  <c r="R5" i="3" s="1"/>
  <c r="M4" i="3"/>
  <c r="O4" i="3" s="1"/>
  <c r="L4" i="3"/>
  <c r="N4" i="3" s="1"/>
  <c r="P4" i="3" s="1"/>
  <c r="R4" i="3" s="1"/>
  <c r="M3" i="3"/>
  <c r="O3" i="3"/>
  <c r="L3" i="3"/>
  <c r="N3" i="3" s="1"/>
  <c r="P3" i="3" s="1"/>
  <c r="R3" i="3" s="1"/>
  <c r="M2" i="3"/>
  <c r="O2" i="3" s="1"/>
  <c r="L2" i="3"/>
  <c r="N2" i="3"/>
  <c r="P2" i="3" s="1"/>
  <c r="R2" i="3" s="1"/>
  <c r="M1" i="3"/>
  <c r="O1" i="3" s="1"/>
  <c r="L1" i="3"/>
  <c r="N1" i="3" s="1"/>
  <c r="P1" i="3" s="1"/>
  <c r="R1" i="3" s="1"/>
  <c r="L30" i="1"/>
  <c r="N30" i="1" s="1"/>
  <c r="L29" i="1"/>
  <c r="N29" i="1" s="1"/>
  <c r="M28" i="1"/>
  <c r="O28" i="1" s="1"/>
  <c r="M27" i="1"/>
  <c r="O27" i="1" s="1"/>
  <c r="M26" i="1"/>
  <c r="O26" i="1" s="1"/>
  <c r="M25" i="1"/>
  <c r="O25" i="1" s="1"/>
  <c r="M24" i="1"/>
  <c r="O24" i="1" s="1"/>
  <c r="M23" i="1"/>
  <c r="O23" i="1" s="1"/>
  <c r="L22" i="1"/>
  <c r="N22" i="1" s="1"/>
  <c r="L21" i="1"/>
  <c r="N21" i="1" s="1"/>
  <c r="L20" i="1"/>
  <c r="N20" i="1" s="1"/>
</calcChain>
</file>

<file path=xl/sharedStrings.xml><?xml version="1.0" encoding="utf-8"?>
<sst xmlns="http://schemas.openxmlformats.org/spreadsheetml/2006/main" count="296" uniqueCount="196">
  <si>
    <t>Změna</t>
  </si>
  <si>
    <t>Název dílce, položky</t>
  </si>
  <si>
    <t>Materiál</t>
  </si>
  <si>
    <t>Jakost</t>
  </si>
  <si>
    <t>Kusů,
množství</t>
  </si>
  <si>
    <t>Jmenovité rozměry</t>
  </si>
  <si>
    <t>Tloušťka</t>
  </si>
  <si>
    <t>Šířka</t>
  </si>
  <si>
    <t>Délka</t>
  </si>
  <si>
    <t>Plocha</t>
  </si>
  <si>
    <t>Skupina</t>
  </si>
  <si>
    <t>List</t>
  </si>
  <si>
    <t>Listů</t>
  </si>
  <si>
    <t>Schválil:</t>
  </si>
  <si>
    <t>Název:</t>
  </si>
  <si>
    <t>KUSOVNÍK</t>
  </si>
  <si>
    <r>
      <t>Plocha dm</t>
    </r>
    <r>
      <rPr>
        <vertAlign val="superscript"/>
        <sz val="8"/>
        <color indexed="8"/>
        <rFont val="Arial"/>
        <family val="2"/>
        <charset val="238"/>
      </rPr>
      <t>2</t>
    </r>
    <r>
      <rPr>
        <sz val="8"/>
        <color indexed="8"/>
        <rFont val="Arial"/>
        <family val="2"/>
        <charset val="238"/>
      </rPr>
      <t xml:space="preserve"> / obsah dm</t>
    </r>
    <r>
      <rPr>
        <vertAlign val="superscript"/>
        <sz val="8"/>
        <color indexed="8"/>
        <rFont val="Arial"/>
        <family val="2"/>
        <charset val="238"/>
      </rPr>
      <t>3</t>
    </r>
  </si>
  <si>
    <t xml:space="preserve">Změna: </t>
  </si>
  <si>
    <t>Ústav nábytku, designu a bydlení</t>
  </si>
  <si>
    <t xml:space="preserve">Typ: </t>
  </si>
  <si>
    <r>
      <t xml:space="preserve"> </t>
    </r>
    <r>
      <rPr>
        <sz val="8"/>
        <color indexed="8"/>
        <rFont val="Arial"/>
        <family val="2"/>
        <charset val="238"/>
      </rPr>
      <t>Řádek</t>
    </r>
  </si>
  <si>
    <t>XXXXXX</t>
  </si>
  <si>
    <t>X</t>
  </si>
  <si>
    <r>
      <t>Čís. výkresu</t>
    </r>
    <r>
      <rPr>
        <sz val="10"/>
        <color indexed="8"/>
        <rFont val="Arial"/>
        <family val="2"/>
        <charset val="238"/>
      </rPr>
      <t>: XXXXXXXXX</t>
    </r>
  </si>
  <si>
    <t xml:space="preserve">Vypracoval: </t>
  </si>
  <si>
    <t>X. Xxxxxxxx</t>
  </si>
  <si>
    <r>
      <t>VYMAZAT NEPOTŘEBNÝ OBSAH BUNĚK: U PLOŠNÝCH MATERIÁLŮ ÚDAJE VE SLOUPCI dm</t>
    </r>
    <r>
      <rPr>
        <b/>
        <vertAlign val="superscript"/>
        <sz val="10"/>
        <color indexed="10"/>
        <rFont val="Times New Roman"/>
        <family val="1"/>
        <charset val="238"/>
      </rPr>
      <t>2</t>
    </r>
  </si>
  <si>
    <t>PLOCHY U SKUPIN OPSAT, ZKOPÍROVAT NEBO ZANÉST SKUTEČNÝ ÚDAJ DOKONČOVANÉHO POVRCHU</t>
  </si>
  <si>
    <t>VZHLED VYPLNĚNÉHO KUSOVNÍKU:</t>
  </si>
  <si>
    <r>
      <t xml:space="preserve">Zásady vyplnění, viz: </t>
    </r>
    <r>
      <rPr>
        <b/>
        <sz val="10"/>
        <color indexed="8"/>
        <rFont val="Times New Roman"/>
        <family val="1"/>
        <charset val="238"/>
      </rPr>
      <t>http://user.mendelu.cz/holous/konstrukce_nabytku.pdf</t>
    </r>
    <r>
      <rPr>
        <sz val="10"/>
        <color indexed="8"/>
        <rFont val="Times New Roman"/>
        <family val="1"/>
        <charset val="238"/>
      </rPr>
      <t xml:space="preserve"> , kapitola 10, strana 167</t>
    </r>
  </si>
  <si>
    <r>
      <t>dm</t>
    </r>
    <r>
      <rPr>
        <vertAlign val="superscript"/>
        <sz val="9"/>
        <color indexed="8"/>
        <rFont val="Arial"/>
        <family val="2"/>
        <charset val="238"/>
      </rPr>
      <t xml:space="preserve">2     </t>
    </r>
    <r>
      <rPr>
        <vertAlign val="subscript"/>
        <sz val="9"/>
        <color indexed="8"/>
        <rFont val="Arial"/>
        <family val="2"/>
        <charset val="238"/>
      </rPr>
      <t xml:space="preserve">KUS     </t>
    </r>
    <r>
      <rPr>
        <sz val="9"/>
        <color indexed="8"/>
        <rFont val="Arial"/>
        <family val="2"/>
        <charset val="238"/>
      </rPr>
      <t>dm</t>
    </r>
    <r>
      <rPr>
        <vertAlign val="superscript"/>
        <sz val="9"/>
        <color indexed="8"/>
        <rFont val="Arial"/>
        <family val="2"/>
        <charset val="238"/>
      </rPr>
      <t>3</t>
    </r>
  </si>
  <si>
    <t>XXXXXXXXX</t>
  </si>
  <si>
    <t>značení na výkresech:</t>
  </si>
  <si>
    <t xml:space="preserve">Jednotky množství dle </t>
  </si>
  <si>
    <t>Oblast tisku je nastavena.</t>
  </si>
  <si>
    <t>●V</t>
  </si>
  <si>
    <t>●Z</t>
  </si>
  <si>
    <r>
      <t>○</t>
    </r>
    <r>
      <rPr>
        <sz val="9"/>
        <color indexed="8"/>
        <rFont val="Arial"/>
        <family val="2"/>
        <charset val="238"/>
      </rPr>
      <t>Z</t>
    </r>
  </si>
  <si>
    <r>
      <t>○</t>
    </r>
    <r>
      <rPr>
        <sz val="9"/>
        <color indexed="8"/>
        <rFont val="Arial"/>
        <family val="2"/>
        <charset val="238"/>
      </rPr>
      <t>V</t>
    </r>
  </si>
  <si>
    <r>
      <t>ʘ</t>
    </r>
    <r>
      <rPr>
        <sz val="9"/>
        <color indexed="8"/>
        <rFont val="Arial"/>
        <family val="2"/>
        <charset val="238"/>
      </rPr>
      <t>Z</t>
    </r>
  </si>
  <si>
    <t>ʘV</t>
  </si>
  <si>
    <r>
      <t>┼</t>
    </r>
    <r>
      <rPr>
        <sz val="9"/>
        <color indexed="8"/>
        <rFont val="Arial Narrow"/>
        <family val="2"/>
        <charset val="238"/>
      </rPr>
      <t>H</t>
    </r>
  </si>
  <si>
    <r>
      <t>┼</t>
    </r>
    <r>
      <rPr>
        <sz val="9"/>
        <color indexed="8"/>
        <rFont val="Arial"/>
        <family val="2"/>
        <charset val="238"/>
      </rPr>
      <t>Z</t>
    </r>
  </si>
  <si>
    <r>
      <t>┼</t>
    </r>
    <r>
      <rPr>
        <sz val="9"/>
        <color indexed="8"/>
        <rFont val="Arial"/>
        <family val="2"/>
        <charset val="238"/>
      </rPr>
      <t>H</t>
    </r>
  </si>
  <si>
    <t xml:space="preserve">          Z</t>
  </si>
  <si>
    <t xml:space="preserve">           V</t>
  </si>
  <si>
    <r>
      <t xml:space="preserve"> </t>
    </r>
    <r>
      <rPr>
        <sz val="10"/>
        <color indexed="23"/>
        <rFont val="Wingdings 3"/>
        <family val="1"/>
        <charset val="2"/>
      </rPr>
      <t xml:space="preserve">â </t>
    </r>
    <r>
      <rPr>
        <sz val="10"/>
        <color indexed="8"/>
        <rFont val="Arial"/>
        <family val="2"/>
        <charset val="238"/>
      </rPr>
      <t>dm</t>
    </r>
    <r>
      <rPr>
        <vertAlign val="superscript"/>
        <sz val="10"/>
        <color indexed="8"/>
        <rFont val="Arial"/>
        <family val="2"/>
        <charset val="238"/>
      </rPr>
      <t>3</t>
    </r>
  </si>
  <si>
    <r>
      <t xml:space="preserve"> </t>
    </r>
    <r>
      <rPr>
        <sz val="10"/>
        <color indexed="23"/>
        <rFont val="Wingdings 3"/>
        <family val="1"/>
        <charset val="2"/>
      </rPr>
      <t xml:space="preserve">â </t>
    </r>
    <r>
      <rPr>
        <sz val="10"/>
        <color indexed="8"/>
        <rFont val="Arial"/>
        <family val="2"/>
        <charset val="238"/>
      </rPr>
      <t>dm</t>
    </r>
    <r>
      <rPr>
        <vertAlign val="superscript"/>
        <sz val="10"/>
        <color indexed="8"/>
        <rFont val="Arial"/>
        <family val="2"/>
        <charset val="238"/>
      </rPr>
      <t>2</t>
    </r>
  </si>
  <si>
    <r>
      <t>H</t>
    </r>
    <r>
      <rPr>
        <sz val="9"/>
        <color indexed="55"/>
        <rFont val="Wingdings 3"/>
        <family val="1"/>
        <charset val="2"/>
      </rPr>
      <t>â</t>
    </r>
    <r>
      <rPr>
        <sz val="10"/>
        <color indexed="8"/>
        <rFont val="Arial Narrow"/>
        <family val="2"/>
        <charset val="238"/>
      </rPr>
      <t>hrana</t>
    </r>
  </si>
  <si>
    <t xml:space="preserve">   Značky typu a jakosti sesazenek (zkopírovat do kolonky "Jakost"):</t>
  </si>
  <si>
    <t>Dýha   folie</t>
  </si>
  <si>
    <t>Dýha  folie</t>
  </si>
  <si>
    <t xml:space="preserve">Čís. výrobku:   </t>
  </si>
  <si>
    <t xml:space="preserve">Čís. výrobku:    </t>
  </si>
  <si>
    <t>Formuláře tištěné z Open Office: zkontrolujte oblast tisku a případně upravte velikost okrajů stránky</t>
  </si>
  <si>
    <r>
      <t></t>
    </r>
    <r>
      <rPr>
        <sz val="10"/>
        <color indexed="8"/>
        <rFont val="Symbol"/>
        <family val="1"/>
        <charset val="2"/>
      </rPr>
      <t>Å</t>
    </r>
  </si>
  <si>
    <t>Čís. Výrobku:  XXXXXXXXXXX</t>
  </si>
  <si>
    <t>U MASIVNÍCH MATERILŮ VE SLOUPCI dm3, PLOCHY PRO POVRCH. ÚPRAVU DOPOČÍTAT DLE SKUTEČNÉ PLOCHY DOKONČOVANÉHO POVRCHU!</t>
  </si>
  <si>
    <t>KOSTRA POHOVKY DVOUMÍSTNÉ</t>
  </si>
  <si>
    <t>Područka:</t>
  </si>
  <si>
    <t>1 pár</t>
  </si>
  <si>
    <t>Područka pravá a levá</t>
  </si>
  <si>
    <t>BOČNICE</t>
  </si>
  <si>
    <t>DTD</t>
  </si>
  <si>
    <t>SVISLÝ DÍL</t>
  </si>
  <si>
    <t>LOKETNÍK</t>
  </si>
  <si>
    <t xml:space="preserve">DTD </t>
  </si>
  <si>
    <t>SPODNÍ DÍL</t>
  </si>
  <si>
    <t>PDP-BR</t>
  </si>
  <si>
    <t>ŠPALÍK SVISLÝ</t>
  </si>
  <si>
    <t>SM/BK</t>
  </si>
  <si>
    <t>ŠPALÍK</t>
  </si>
  <si>
    <t>Sedákový rám:</t>
  </si>
  <si>
    <t>BOČNÍ DÍL</t>
  </si>
  <si>
    <t>PŘEDNÍ DÍL</t>
  </si>
  <si>
    <t>STŘEDNÍ DÍL</t>
  </si>
  <si>
    <t>SEDÁKOVÝ VLYS</t>
  </si>
  <si>
    <t>BK</t>
  </si>
  <si>
    <t>VÝPLŇ VNĚJŠÍ</t>
  </si>
  <si>
    <t>DVDT</t>
  </si>
  <si>
    <t>Opěradlový rám:</t>
  </si>
  <si>
    <t>HORNÍ VLYS</t>
  </si>
  <si>
    <t>SPODNÍ ZADNÍ VLYS</t>
  </si>
  <si>
    <t>OPĚRADLOVÝ VLYS</t>
  </si>
  <si>
    <t>ŠPALÍK VELKÝ</t>
  </si>
  <si>
    <t>SM</t>
  </si>
  <si>
    <t>LIŠTA ZAD</t>
  </si>
  <si>
    <t xml:space="preserve">ŠPALÍK </t>
  </si>
  <si>
    <t>PÁSEK</t>
  </si>
  <si>
    <t>ZÁDA</t>
  </si>
  <si>
    <t>NOHA</t>
  </si>
  <si>
    <t>DB</t>
  </si>
  <si>
    <t>1 PÚ NOHA</t>
  </si>
  <si>
    <t>KOLÍK</t>
  </si>
  <si>
    <t>ø10</t>
  </si>
  <si>
    <t>ø8</t>
  </si>
  <si>
    <t xml:space="preserve">sed. rám vlysy:8ks; </t>
  </si>
  <si>
    <t>opěr rám před. díl: 6 ks</t>
  </si>
  <si>
    <t>VRUT ČSN 021824, pozink.</t>
  </si>
  <si>
    <t>ø4</t>
  </si>
  <si>
    <t>x</t>
  </si>
  <si>
    <t>M8</t>
  </si>
  <si>
    <t>Montážní kování:</t>
  </si>
  <si>
    <t>zajištění zar. matic + výplně</t>
  </si>
  <si>
    <t>Š ČSN EN ISO 4017, pozink.</t>
  </si>
  <si>
    <t>připevnění područek</t>
  </si>
  <si>
    <t>Š ČSN ISO 8677, pozink.</t>
  </si>
  <si>
    <t>P ČSN EN ISO 6798, pozink.</t>
  </si>
  <si>
    <t>ø9</t>
  </si>
  <si>
    <t>pod hlavy šroubů a matic</t>
  </si>
  <si>
    <t>ČSN EN ISO 4032, pozink.</t>
  </si>
  <si>
    <t>šroub ze sedáku do opěradla</t>
  </si>
  <si>
    <t>Š ČSN EN ISO 4762, pozink.</t>
  </si>
  <si>
    <t xml:space="preserve">x </t>
  </si>
  <si>
    <t>nohy - montáž zákazník</t>
  </si>
  <si>
    <t>P ČSN EN ISO 7089, pozink</t>
  </si>
  <si>
    <t>ø8,1</t>
  </si>
  <si>
    <t xml:space="preserve">  - " -</t>
  </si>
  <si>
    <t>IMBUS KLÍČ č. 4</t>
  </si>
  <si>
    <t>sed.rám do opěr. rámu</t>
  </si>
  <si>
    <t>VÝPŇ PODRUČKY vnitř.</t>
  </si>
  <si>
    <t>VLNITÁ PRUŽINA ČAL.POTŘEBY ob.č.: 1166</t>
  </si>
  <si>
    <t>ø3,8</t>
  </si>
  <si>
    <r>
      <t>Čís. výkresu</t>
    </r>
    <r>
      <rPr>
        <sz val="10"/>
        <color indexed="8"/>
        <rFont val="Arial"/>
        <family val="2"/>
        <charset val="238"/>
      </rPr>
      <t>: 01-2547a; 01-2547b</t>
    </r>
  </si>
  <si>
    <r>
      <t>zadní vlys 2 otvory ø</t>
    </r>
    <r>
      <rPr>
        <sz val="12.1"/>
        <color indexed="8"/>
        <rFont val="Calibri"/>
        <family val="2"/>
        <charset val="238"/>
      </rPr>
      <t xml:space="preserve"> 12</t>
    </r>
  </si>
  <si>
    <t>ŠPALÍK  PODRUČKY</t>
  </si>
  <si>
    <t>12</t>
  </si>
  <si>
    <t>13</t>
  </si>
  <si>
    <t>46</t>
  </si>
  <si>
    <t>15</t>
  </si>
  <si>
    <t>17</t>
  </si>
  <si>
    <t>19</t>
  </si>
  <si>
    <t>21</t>
  </si>
  <si>
    <t>001</t>
  </si>
  <si>
    <t>003</t>
  </si>
  <si>
    <t>002</t>
  </si>
  <si>
    <t>33</t>
  </si>
  <si>
    <t>34</t>
  </si>
  <si>
    <t>35</t>
  </si>
  <si>
    <t>36</t>
  </si>
  <si>
    <t>37</t>
  </si>
  <si>
    <t>39</t>
  </si>
  <si>
    <t>40</t>
  </si>
  <si>
    <t>sedákové vlysy</t>
  </si>
  <si>
    <t>DRŽÁK PRUŽIN BEA Rapid Clip FW s nosem</t>
  </si>
  <si>
    <t>SPOJOVAČ BeA 92/25</t>
  </si>
  <si>
    <t>připevnění držáků pružin</t>
  </si>
  <si>
    <t>vykrátit na potřebnou délku</t>
  </si>
  <si>
    <t>Základování:</t>
  </si>
  <si>
    <t>008</t>
  </si>
  <si>
    <t>007</t>
  </si>
  <si>
    <t>Konstrukční kování:</t>
  </si>
  <si>
    <t>006</t>
  </si>
  <si>
    <t>ZV</t>
  </si>
  <si>
    <r>
      <t>Čís. výkresu</t>
    </r>
    <r>
      <rPr>
        <sz val="10"/>
        <color indexed="8"/>
        <rFont val="Arial"/>
        <family val="2"/>
        <charset val="238"/>
      </rPr>
      <t>: 01-2547a; 01-2547c</t>
    </r>
  </si>
  <si>
    <t>ⓐ</t>
  </si>
  <si>
    <t>ⓑ</t>
  </si>
  <si>
    <t>ⓒ</t>
  </si>
  <si>
    <t>ⓓ</t>
  </si>
  <si>
    <t>Číslo dílce, 
pozice / výkresu</t>
  </si>
  <si>
    <t>bok područky: 4; spod.díl.podr.: 4ks; bočnice opěr.: 4ks</t>
  </si>
  <si>
    <t>přiložit u balení nohy + montážní návod</t>
  </si>
  <si>
    <t>18</t>
  </si>
  <si>
    <t>ŠPALÍK K NOZE</t>
  </si>
  <si>
    <t>zajištění nohy proti otáčení</t>
  </si>
  <si>
    <t xml:space="preserve">      - " -       BeA 92/35</t>
  </si>
  <si>
    <t xml:space="preserve">      - " -       BeA 92/40</t>
  </si>
  <si>
    <r>
      <t>20/</t>
    </r>
    <r>
      <rPr>
        <sz val="9"/>
        <color theme="1"/>
        <rFont val="Calibri"/>
        <family val="2"/>
        <charset val="238"/>
      </rPr>
      <t>01-2547b</t>
    </r>
  </si>
  <si>
    <r>
      <t>22/</t>
    </r>
    <r>
      <rPr>
        <sz val="9"/>
        <color theme="1"/>
        <rFont val="Calibri"/>
        <family val="2"/>
        <charset val="238"/>
      </rPr>
      <t>01-2547b</t>
    </r>
  </si>
  <si>
    <r>
      <t>11/</t>
    </r>
    <r>
      <rPr>
        <sz val="9"/>
        <color theme="1"/>
        <rFont val="Calibri"/>
        <family val="2"/>
        <charset val="238"/>
      </rPr>
      <t>01-2547b</t>
    </r>
  </si>
  <si>
    <r>
      <t>30/</t>
    </r>
    <r>
      <rPr>
        <sz val="9"/>
        <color theme="1"/>
        <rFont val="Calibri"/>
        <family val="2"/>
        <charset val="238"/>
      </rPr>
      <t>01-2547b</t>
    </r>
  </si>
  <si>
    <r>
      <t>31/</t>
    </r>
    <r>
      <rPr>
        <sz val="9"/>
        <color theme="1"/>
        <rFont val="Calibri"/>
        <family val="2"/>
        <charset val="238"/>
      </rPr>
      <t>01-2547b</t>
    </r>
  </si>
  <si>
    <r>
      <t>80/</t>
    </r>
    <r>
      <rPr>
        <sz val="9"/>
        <color theme="1"/>
        <rFont val="Calibri"/>
        <family val="2"/>
        <charset val="238"/>
        <scheme val="minor"/>
      </rPr>
      <t>01-2547b</t>
    </r>
  </si>
  <si>
    <t>Název:           KOVÁNÍ</t>
  </si>
  <si>
    <t>ZARÁŽECÍ MATICE, pozink.</t>
  </si>
  <si>
    <r>
      <rPr>
        <sz val="9"/>
        <color indexed="8"/>
        <rFont val="Arial"/>
        <family val="2"/>
        <charset val="238"/>
      </rPr>
      <t>dm</t>
    </r>
    <r>
      <rPr>
        <vertAlign val="superscript"/>
        <sz val="9"/>
        <color indexed="8"/>
        <rFont val="Arial"/>
        <family val="2"/>
        <charset val="238"/>
      </rPr>
      <t>2</t>
    </r>
    <r>
      <rPr>
        <vertAlign val="superscript"/>
        <sz val="8"/>
        <color indexed="8"/>
        <rFont val="Arial"/>
        <family val="2"/>
        <charset val="238"/>
      </rPr>
      <t xml:space="preserve">  </t>
    </r>
    <r>
      <rPr>
        <vertAlign val="subscript"/>
        <sz val="9"/>
        <color indexed="8"/>
        <rFont val="Arial"/>
        <family val="2"/>
        <charset val="238"/>
      </rPr>
      <t>VÝROBEK</t>
    </r>
    <r>
      <rPr>
        <vertAlign val="subscript"/>
        <sz val="8"/>
        <color indexed="8"/>
        <rFont val="Arial"/>
        <family val="2"/>
        <charset val="238"/>
      </rPr>
      <t xml:space="preserve">  </t>
    </r>
    <r>
      <rPr>
        <sz val="9"/>
        <color indexed="8"/>
        <rFont val="Arial"/>
        <family val="2"/>
        <charset val="238"/>
      </rPr>
      <t>dm</t>
    </r>
    <r>
      <rPr>
        <vertAlign val="superscript"/>
        <sz val="9"/>
        <color indexed="8"/>
        <rFont val="Arial"/>
        <family val="2"/>
        <charset val="238"/>
      </rPr>
      <t>3</t>
    </r>
  </si>
  <si>
    <r>
      <rPr>
        <sz val="9"/>
        <color indexed="8"/>
        <rFont val="Arial"/>
        <family val="2"/>
        <charset val="238"/>
      </rPr>
      <t>dm</t>
    </r>
    <r>
      <rPr>
        <vertAlign val="superscript"/>
        <sz val="9"/>
        <color indexed="8"/>
        <rFont val="Arial"/>
        <family val="2"/>
        <charset val="238"/>
      </rPr>
      <t xml:space="preserve">2 </t>
    </r>
    <r>
      <rPr>
        <vertAlign val="superscript"/>
        <sz val="8"/>
        <color indexed="8"/>
        <rFont val="Arial"/>
        <family val="2"/>
        <charset val="238"/>
      </rPr>
      <t xml:space="preserve"> </t>
    </r>
    <r>
      <rPr>
        <vertAlign val="subscript"/>
        <sz val="9"/>
        <color indexed="8"/>
        <rFont val="Arial"/>
        <family val="2"/>
        <charset val="238"/>
      </rPr>
      <t>VÝROBEK</t>
    </r>
    <r>
      <rPr>
        <vertAlign val="subscript"/>
        <sz val="8"/>
        <color indexed="8"/>
        <rFont val="Arial"/>
        <family val="2"/>
        <charset val="238"/>
      </rPr>
      <t xml:space="preserve">  </t>
    </r>
    <r>
      <rPr>
        <sz val="9"/>
        <color indexed="8"/>
        <rFont val="Arial"/>
        <family val="2"/>
        <charset val="238"/>
      </rPr>
      <t>dm</t>
    </r>
    <r>
      <rPr>
        <vertAlign val="superscript"/>
        <sz val="9"/>
        <color indexed="8"/>
        <rFont val="Arial"/>
        <family val="2"/>
        <charset val="238"/>
      </rPr>
      <t>3</t>
    </r>
  </si>
  <si>
    <t>montáž zákazník</t>
  </si>
  <si>
    <r>
      <t>50/</t>
    </r>
    <r>
      <rPr>
        <sz val="9"/>
        <color indexed="8"/>
        <rFont val="Calibri"/>
        <family val="2"/>
        <charset val="238"/>
        <scheme val="minor"/>
      </rPr>
      <t>01-2547d</t>
    </r>
  </si>
  <si>
    <r>
      <t>Číslo dílce, 
pozice</t>
    </r>
    <r>
      <rPr>
        <sz val="4"/>
        <color indexed="8"/>
        <rFont val="Arial"/>
        <family val="2"/>
        <charset val="238"/>
      </rPr>
      <t xml:space="preserve"> </t>
    </r>
    <r>
      <rPr>
        <sz val="8"/>
        <color indexed="8"/>
        <rFont val="Arial"/>
        <family val="2"/>
        <charset val="238"/>
      </rPr>
      <t>/</t>
    </r>
    <r>
      <rPr>
        <sz val="4"/>
        <color indexed="8"/>
        <rFont val="Arial"/>
        <family val="2"/>
        <charset val="238"/>
      </rPr>
      <t xml:space="preserve"> </t>
    </r>
    <r>
      <rPr>
        <sz val="8"/>
        <color indexed="8"/>
        <rFont val="Arial"/>
        <family val="2"/>
        <charset val="238"/>
      </rPr>
      <t>výkresu</t>
    </r>
  </si>
  <si>
    <t>područky: 2ks; sed. rám, př. díl: 4ksů; opěr.rám:  4 ks</t>
  </si>
  <si>
    <r>
      <t>23/</t>
    </r>
    <r>
      <rPr>
        <sz val="9"/>
        <color theme="1"/>
        <rFont val="Calibri"/>
        <family val="2"/>
        <charset val="238"/>
      </rPr>
      <t>01-2547e</t>
    </r>
  </si>
  <si>
    <r>
      <t>14/</t>
    </r>
    <r>
      <rPr>
        <sz val="9"/>
        <color theme="1"/>
        <rFont val="Calibri"/>
        <family val="2"/>
        <charset val="238"/>
      </rPr>
      <t>01-2547f</t>
    </r>
  </si>
  <si>
    <t>PDP-BR/SM</t>
  </si>
  <si>
    <r>
      <t>Číslo dílce, 
pozice /</t>
    </r>
    <r>
      <rPr>
        <sz val="4"/>
        <color indexed="8"/>
        <rFont val="Arial"/>
        <family val="2"/>
        <charset val="238"/>
      </rPr>
      <t xml:space="preserve"> </t>
    </r>
    <r>
      <rPr>
        <sz val="8"/>
        <color indexed="8"/>
        <rFont val="Arial"/>
        <family val="2"/>
        <charset val="238"/>
      </rPr>
      <t>výkresu</t>
    </r>
  </si>
  <si>
    <t>POPRUH PRUŽNÝ, ČAL. POTŘEBY ob.č.: 1107</t>
  </si>
  <si>
    <t>opěradlo</t>
  </si>
  <si>
    <t>ČAL. LEPENKA</t>
  </si>
  <si>
    <t>pro spojení očalouněných jednotek 001 + 002+ 003</t>
  </si>
  <si>
    <r>
      <t>32/</t>
    </r>
    <r>
      <rPr>
        <sz val="9"/>
        <color theme="1"/>
        <rFont val="Calibri"/>
        <family val="2"/>
        <charset val="238"/>
      </rPr>
      <t>04-2547g</t>
    </r>
  </si>
  <si>
    <t>připevňuje se při základování</t>
  </si>
  <si>
    <t>B/C</t>
  </si>
  <si>
    <t>součást balení nohy -                       - PE sáček, montáž zákazník</t>
  </si>
  <si>
    <r>
      <rPr>
        <sz val="7"/>
        <color indexed="8"/>
        <rFont val="Arial Narrow"/>
        <family val="2"/>
        <charset val="238"/>
      </rPr>
      <t>12.4.2021 Z.Holouš/                 E. Máchová</t>
    </r>
    <r>
      <rPr>
        <sz val="9"/>
        <color indexed="8"/>
        <rFont val="Arial Narrow"/>
        <family val="2"/>
        <charset val="238"/>
      </rPr>
      <t xml:space="preserve">   </t>
    </r>
  </si>
  <si>
    <t>12.4.2021 Z.Holouš/      E. Máchová</t>
  </si>
  <si>
    <r>
      <t xml:space="preserve">rozřezáním průřezu 25x50 na </t>
    </r>
    <r>
      <rPr>
        <sz val="11"/>
        <color indexed="8"/>
        <rFont val="Calibri"/>
        <family val="2"/>
        <charset val="238"/>
      </rPr>
      <t>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</si>
</sst>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8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vertAlign val="subscript"/>
      <sz val="8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6"/>
      <color indexed="8"/>
      <name val="Arial Narrow"/>
      <family val="2"/>
      <charset val="238"/>
    </font>
    <font>
      <sz val="6"/>
      <color indexed="63"/>
      <name val="Arial"/>
      <family val="2"/>
      <charset val="238"/>
    </font>
    <font>
      <sz val="8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9"/>
      <color indexed="8"/>
      <name val="Wingdings 2"/>
      <family val="1"/>
      <charset val="2"/>
    </font>
    <font>
      <sz val="9"/>
      <color indexed="8"/>
      <name val="Arial Narrow"/>
      <family val="2"/>
      <charset val="238"/>
    </font>
    <font>
      <sz val="9"/>
      <color indexed="8"/>
      <name val="Arial"/>
      <family val="2"/>
      <charset val="238"/>
    </font>
    <font>
      <sz val="7"/>
      <color indexed="8"/>
      <name val="Wingdings 2"/>
      <family val="1"/>
      <charset val="2"/>
    </font>
    <font>
      <sz val="18"/>
      <color indexed="23"/>
      <name val="Haettenschweiler"/>
      <family val="2"/>
      <charset val="238"/>
    </font>
    <font>
      <b/>
      <sz val="10"/>
      <color indexed="10"/>
      <name val="Times New Roman"/>
      <family val="1"/>
      <charset val="238"/>
    </font>
    <font>
      <b/>
      <vertAlign val="superscript"/>
      <sz val="10"/>
      <color indexed="10"/>
      <name val="Times New Roman"/>
      <family val="1"/>
      <charset val="238"/>
    </font>
    <font>
      <b/>
      <sz val="10"/>
      <color indexed="12"/>
      <name val="Times New Roman"/>
      <family val="1"/>
      <charset val="238"/>
    </font>
    <font>
      <b/>
      <sz val="10"/>
      <color indexed="17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vertAlign val="subscript"/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b/>
      <sz val="10"/>
      <color indexed="8"/>
      <name val="Arial Narrow"/>
      <family val="2"/>
      <charset val="238"/>
    </font>
    <font>
      <sz val="9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b/>
      <i/>
      <sz val="11"/>
      <color indexed="8"/>
      <name val="Times New Roman"/>
      <family val="1"/>
      <charset val="238"/>
    </font>
    <font>
      <vertAlign val="superscript"/>
      <sz val="10"/>
      <color indexed="8"/>
      <name val="Arial"/>
      <family val="2"/>
      <charset val="238"/>
    </font>
    <font>
      <sz val="10"/>
      <color indexed="23"/>
      <name val="Wingdings 3"/>
      <family val="1"/>
      <charset val="2"/>
    </font>
    <font>
      <sz val="11"/>
      <color indexed="8"/>
      <name val="Wingdings 2"/>
      <family val="1"/>
      <charset val="2"/>
    </font>
    <font>
      <sz val="12"/>
      <color indexed="8"/>
      <name val="Arial"/>
      <family val="2"/>
      <charset val="238"/>
    </font>
    <font>
      <sz val="6"/>
      <color indexed="8"/>
      <name val="Arial"/>
      <family val="2"/>
      <charset val="238"/>
    </font>
    <font>
      <b/>
      <sz val="11"/>
      <color indexed="13"/>
      <name val="Arial Narrow"/>
      <family val="2"/>
      <charset val="238"/>
    </font>
    <font>
      <sz val="9"/>
      <color indexed="55"/>
      <name val="Wingdings 3"/>
      <family val="1"/>
      <charset val="2"/>
    </font>
    <font>
      <sz val="5.5"/>
      <color indexed="63"/>
      <name val="Arial"/>
      <family val="2"/>
      <charset val="238"/>
    </font>
    <font>
      <sz val="8"/>
      <name val="Arial Narrow"/>
      <family val="2"/>
      <charset val="238"/>
    </font>
    <font>
      <sz val="10"/>
      <color indexed="8"/>
      <name val="Symbol"/>
      <family val="1"/>
      <charset val="2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Calibri"/>
      <family val="2"/>
      <charset val="238"/>
      <scheme val="minor"/>
    </font>
    <font>
      <b/>
      <sz val="10"/>
      <color theme="4" tint="-0.249977111117893"/>
      <name val="Times New Roman"/>
      <family val="1"/>
      <charset val="238"/>
    </font>
    <font>
      <b/>
      <i/>
      <sz val="8.5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</font>
    <font>
      <sz val="12.1"/>
      <color indexed="8"/>
      <name val="Calibri"/>
      <family val="2"/>
      <charset val="238"/>
    </font>
    <font>
      <sz val="11.5"/>
      <color theme="1"/>
      <name val="Calibri"/>
      <family val="2"/>
      <charset val="238"/>
    </font>
    <font>
      <sz val="11.5"/>
      <color theme="1"/>
      <name val="Calibri"/>
      <family val="2"/>
      <charset val="238"/>
      <scheme val="minor"/>
    </font>
    <font>
      <i/>
      <sz val="11.5"/>
      <color theme="1"/>
      <name val="Calibri"/>
      <family val="2"/>
      <charset val="238"/>
      <scheme val="minor"/>
    </font>
    <font>
      <sz val="11.5"/>
      <color indexed="8"/>
      <name val="Calibri"/>
      <family val="2"/>
      <charset val="238"/>
      <scheme val="minor"/>
    </font>
    <font>
      <sz val="8.5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4"/>
      <color indexed="8"/>
      <name val="Arial"/>
      <family val="2"/>
      <charset val="238"/>
    </font>
    <font>
      <i/>
      <sz val="10.5"/>
      <color indexed="8"/>
      <name val="Calibri"/>
      <family val="2"/>
      <charset val="238"/>
    </font>
    <font>
      <sz val="7"/>
      <color indexed="8"/>
      <name val="Arial Narrow"/>
      <family val="2"/>
      <charset val="238"/>
    </font>
    <font>
      <sz val="10.5"/>
      <color indexed="8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lightDown"/>
    </fill>
    <fill>
      <patternFill patternType="lightVertical"/>
    </fill>
    <fill>
      <patternFill patternType="solid">
        <fgColor indexed="22"/>
        <bgColor indexed="64"/>
      </patternFill>
    </fill>
    <fill>
      <patternFill patternType="solid">
        <fgColor rgb="FFA5A5A5"/>
      </patternFill>
    </fill>
  </fills>
  <borders count="9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8" fillId="5" borderId="89" applyNumberFormat="0" applyAlignment="0" applyProtection="0"/>
  </cellStyleXfs>
  <cellXfs count="211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4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2" fontId="1" fillId="0" borderId="24" xfId="0" applyNumberFormat="1" applyFont="1" applyBorder="1" applyAlignment="1">
      <alignment horizontal="center" vertical="center"/>
    </xf>
    <xf numFmtId="2" fontId="1" fillId="0" borderId="27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" fillId="2" borderId="31" xfId="0" applyFont="1" applyFill="1" applyBorder="1" applyAlignment="1">
      <alignment vertical="center"/>
    </xf>
    <xf numFmtId="0" fontId="2" fillId="3" borderId="31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1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4" borderId="34" xfId="0" applyFont="1" applyFill="1" applyBorder="1" applyAlignment="1">
      <alignment vertical="center"/>
    </xf>
    <xf numFmtId="0" fontId="2" fillId="4" borderId="35" xfId="0" applyFont="1" applyFill="1" applyBorder="1" applyAlignment="1">
      <alignment vertical="center"/>
    </xf>
    <xf numFmtId="0" fontId="2" fillId="4" borderId="36" xfId="0" applyFont="1" applyFill="1" applyBorder="1" applyAlignment="1">
      <alignment vertical="center"/>
    </xf>
    <xf numFmtId="0" fontId="2" fillId="4" borderId="37" xfId="0" applyFont="1" applyFill="1" applyBorder="1" applyAlignment="1">
      <alignment vertical="center"/>
    </xf>
    <xf numFmtId="0" fontId="2" fillId="4" borderId="33" xfId="0" applyFont="1" applyFill="1" applyBorder="1" applyAlignment="1">
      <alignment vertical="center"/>
    </xf>
    <xf numFmtId="0" fontId="31" fillId="4" borderId="33" xfId="0" applyFont="1" applyFill="1" applyBorder="1" applyAlignment="1">
      <alignment horizontal="left" vertical="center"/>
    </xf>
    <xf numFmtId="0" fontId="2" fillId="4" borderId="38" xfId="0" applyFont="1" applyFill="1" applyBorder="1" applyAlignment="1">
      <alignment vertical="center"/>
    </xf>
    <xf numFmtId="0" fontId="2" fillId="4" borderId="39" xfId="0" applyFont="1" applyFill="1" applyBorder="1" applyAlignment="1">
      <alignment vertical="center"/>
    </xf>
    <xf numFmtId="0" fontId="2" fillId="4" borderId="32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32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5" fillId="4" borderId="0" xfId="0" applyFont="1" applyFill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2" fillId="4" borderId="40" xfId="0" applyFont="1" applyFill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35" fillId="4" borderId="38" xfId="0" applyFont="1" applyFill="1" applyBorder="1" applyAlignment="1">
      <alignment vertical="center"/>
    </xf>
    <xf numFmtId="164" fontId="1" fillId="0" borderId="41" xfId="0" applyNumberFormat="1" applyFont="1" applyBorder="1" applyAlignment="1">
      <alignment horizontal="center" vertical="center"/>
    </xf>
    <xf numFmtId="164" fontId="1" fillId="0" borderId="42" xfId="0" applyNumberFormat="1" applyFont="1" applyBorder="1" applyAlignment="1">
      <alignment horizontal="center"/>
    </xf>
    <xf numFmtId="0" fontId="12" fillId="0" borderId="43" xfId="0" applyFont="1" applyBorder="1" applyAlignment="1">
      <alignment horizontal="left" vertical="center"/>
    </xf>
    <xf numFmtId="0" fontId="18" fillId="0" borderId="31" xfId="0" applyFont="1" applyBorder="1" applyAlignment="1">
      <alignment horizontal="center" vertical="center"/>
    </xf>
    <xf numFmtId="164" fontId="1" fillId="0" borderId="44" xfId="0" applyNumberFormat="1" applyFont="1" applyBorder="1" applyAlignment="1">
      <alignment horizontal="center" vertical="center"/>
    </xf>
    <xf numFmtId="2" fontId="1" fillId="0" borderId="25" xfId="0" applyNumberFormat="1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0" fontId="41" fillId="0" borderId="23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2" fontId="1" fillId="0" borderId="74" xfId="0" applyNumberFormat="1" applyFont="1" applyBorder="1" applyAlignment="1">
      <alignment horizontal="center"/>
    </xf>
    <xf numFmtId="164" fontId="1" fillId="0" borderId="75" xfId="0" applyNumberFormat="1" applyFont="1" applyBorder="1" applyAlignment="1">
      <alignment horizontal="center"/>
    </xf>
    <xf numFmtId="2" fontId="1" fillId="0" borderId="76" xfId="0" applyNumberFormat="1" applyFont="1" applyBorder="1" applyAlignment="1">
      <alignment horizontal="center"/>
    </xf>
    <xf numFmtId="164" fontId="1" fillId="0" borderId="77" xfId="0" applyNumberFormat="1" applyFont="1" applyBorder="1" applyAlignment="1">
      <alignment horizontal="center" vertical="center"/>
    </xf>
    <xf numFmtId="2" fontId="1" fillId="0" borderId="78" xfId="0" applyNumberFormat="1" applyFont="1" applyBorder="1" applyAlignment="1">
      <alignment horizontal="center" vertical="center"/>
    </xf>
    <xf numFmtId="0" fontId="1" fillId="0" borderId="79" xfId="0" applyFont="1" applyBorder="1" applyAlignment="1">
      <alignment horizontal="center" vertical="center"/>
    </xf>
    <xf numFmtId="2" fontId="1" fillId="0" borderId="80" xfId="0" applyNumberFormat="1" applyFont="1" applyBorder="1" applyAlignment="1">
      <alignment horizontal="center" vertical="center"/>
    </xf>
    <xf numFmtId="0" fontId="1" fillId="0" borderId="81" xfId="0" applyFont="1" applyBorder="1" applyAlignment="1">
      <alignment horizontal="center" vertical="center"/>
    </xf>
    <xf numFmtId="164" fontId="1" fillId="0" borderId="82" xfId="0" applyNumberFormat="1" applyFont="1" applyBorder="1" applyAlignment="1">
      <alignment horizontal="center" vertical="center"/>
    </xf>
    <xf numFmtId="0" fontId="44" fillId="0" borderId="2" xfId="0" applyFont="1" applyBorder="1" applyAlignment="1">
      <alignment horizontal="left" vertical="center"/>
    </xf>
    <xf numFmtId="2" fontId="1" fillId="0" borderId="74" xfId="0" applyNumberFormat="1" applyFont="1" applyBorder="1" applyAlignment="1">
      <alignment horizontal="left"/>
    </xf>
    <xf numFmtId="0" fontId="44" fillId="0" borderId="4" xfId="0" applyFont="1" applyBorder="1" applyAlignment="1">
      <alignment horizontal="left" vertical="center"/>
    </xf>
    <xf numFmtId="2" fontId="1" fillId="0" borderId="24" xfId="0" applyNumberFormat="1" applyFont="1" applyBorder="1" applyAlignment="1">
      <alignment horizontal="left" vertical="center"/>
    </xf>
    <xf numFmtId="2" fontId="1" fillId="0" borderId="14" xfId="0" applyNumberFormat="1" applyFont="1" applyBorder="1" applyAlignment="1">
      <alignment horizontal="left"/>
    </xf>
    <xf numFmtId="2" fontId="1" fillId="0" borderId="27" xfId="0" applyNumberFormat="1" applyFont="1" applyBorder="1" applyAlignment="1">
      <alignment horizontal="left"/>
    </xf>
    <xf numFmtId="49" fontId="46" fillId="0" borderId="4" xfId="0" applyNumberFormat="1" applyFont="1" applyBorder="1" applyAlignment="1">
      <alignment horizontal="centerContinuous"/>
    </xf>
    <xf numFmtId="49" fontId="46" fillId="0" borderId="0" xfId="0" applyNumberFormat="1" applyFont="1" applyAlignment="1">
      <alignment horizontal="centerContinuous"/>
    </xf>
    <xf numFmtId="0" fontId="47" fillId="0" borderId="0" xfId="0" applyFont="1" applyAlignment="1">
      <alignment horizontal="centerContinuous"/>
    </xf>
    <xf numFmtId="0" fontId="47" fillId="0" borderId="4" xfId="0" applyFont="1" applyBorder="1" applyAlignment="1">
      <alignment horizontal="centerContinuous"/>
    </xf>
    <xf numFmtId="0" fontId="49" fillId="0" borderId="4" xfId="0" applyFont="1" applyBorder="1" applyAlignment="1">
      <alignment horizontal="center" vertical="center"/>
    </xf>
    <xf numFmtId="49" fontId="48" fillId="0" borderId="4" xfId="0" applyNumberFormat="1" applyFont="1" applyBorder="1" applyAlignment="1">
      <alignment horizontal="centerContinuous"/>
    </xf>
    <xf numFmtId="164" fontId="1" fillId="0" borderId="83" xfId="0" applyNumberFormat="1" applyFont="1" applyBorder="1" applyAlignment="1">
      <alignment horizontal="center" vertical="center"/>
    </xf>
    <xf numFmtId="2" fontId="55" fillId="0" borderId="27" xfId="0" applyNumberFormat="1" applyFont="1" applyBorder="1" applyAlignment="1">
      <alignment horizontal="left"/>
    </xf>
    <xf numFmtId="0" fontId="1" fillId="0" borderId="26" xfId="0" applyFont="1" applyBorder="1" applyAlignment="1">
      <alignment horizontal="left" vertical="center"/>
    </xf>
    <xf numFmtId="2" fontId="1" fillId="0" borderId="88" xfId="0" applyNumberFormat="1" applyFont="1" applyBorder="1" applyAlignment="1">
      <alignment horizontal="left"/>
    </xf>
    <xf numFmtId="2" fontId="57" fillId="0" borderId="24" xfId="0" applyNumberFormat="1" applyFont="1" applyBorder="1" applyAlignment="1">
      <alignment horizontal="left" vertical="center"/>
    </xf>
    <xf numFmtId="0" fontId="11" fillId="0" borderId="60" xfId="0" applyFont="1" applyBorder="1" applyAlignment="1">
      <alignment horizontal="center" wrapText="1"/>
    </xf>
    <xf numFmtId="0" fontId="10" fillId="0" borderId="56" xfId="0" applyFont="1" applyBorder="1" applyAlignment="1">
      <alignment horizontal="center" wrapText="1"/>
    </xf>
    <xf numFmtId="0" fontId="10" fillId="0" borderId="61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62" xfId="0" applyFont="1" applyBorder="1" applyAlignment="1">
      <alignment horizontal="center" wrapText="1"/>
    </xf>
    <xf numFmtId="0" fontId="10" fillId="0" borderId="63" xfId="0" applyFont="1" applyBorder="1" applyAlignment="1">
      <alignment horizontal="center" wrapText="1"/>
    </xf>
    <xf numFmtId="0" fontId="13" fillId="0" borderId="64" xfId="0" applyFont="1" applyBorder="1" applyAlignment="1">
      <alignment horizontal="left" vertical="center"/>
    </xf>
    <xf numFmtId="0" fontId="0" fillId="0" borderId="65" xfId="0" applyBorder="1" applyAlignment="1">
      <alignment horizontal="left" vertical="center"/>
    </xf>
    <xf numFmtId="0" fontId="12" fillId="0" borderId="45" xfId="0" applyFont="1" applyBorder="1" applyAlignment="1">
      <alignment horizontal="right" textRotation="90" shrinkToFit="1"/>
    </xf>
    <xf numFmtId="0" fontId="0" fillId="0" borderId="66" xfId="0" applyBorder="1"/>
    <xf numFmtId="0" fontId="5" fillId="0" borderId="58" xfId="0" applyFont="1" applyBorder="1" applyAlignment="1">
      <alignment horizontal="center" vertical="center" textRotation="90"/>
    </xf>
    <xf numFmtId="0" fontId="5" fillId="0" borderId="59" xfId="0" applyFont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top" wrapText="1"/>
    </xf>
    <xf numFmtId="0" fontId="5" fillId="0" borderId="68" xfId="0" applyFont="1" applyBorder="1" applyAlignment="1">
      <alignment horizontal="center" vertical="top" wrapText="1"/>
    </xf>
    <xf numFmtId="0" fontId="26" fillId="0" borderId="63" xfId="0" applyFont="1" applyBorder="1" applyAlignment="1">
      <alignment horizontal="center" vertical="top" wrapText="1"/>
    </xf>
    <xf numFmtId="0" fontId="26" fillId="0" borderId="69" xfId="0" applyFont="1" applyBorder="1" applyAlignment="1">
      <alignment horizontal="center" vertical="top" wrapText="1"/>
    </xf>
    <xf numFmtId="0" fontId="9" fillId="0" borderId="56" xfId="0" applyFont="1" applyBorder="1" applyAlignment="1">
      <alignment horizontal="left" vertical="top" wrapText="1"/>
    </xf>
    <xf numFmtId="0" fontId="9" fillId="0" borderId="70" xfId="0" applyFont="1" applyBorder="1" applyAlignment="1">
      <alignment horizontal="left" vertical="top" wrapText="1"/>
    </xf>
    <xf numFmtId="0" fontId="50" fillId="0" borderId="48" xfId="0" applyFont="1" applyBorder="1" applyAlignment="1">
      <alignment horizontal="left" vertical="center" wrapText="1"/>
    </xf>
    <xf numFmtId="0" fontId="43" fillId="0" borderId="43" xfId="0" applyFont="1" applyBorder="1" applyAlignment="1">
      <alignment horizontal="left" vertical="center" wrapText="1"/>
    </xf>
    <xf numFmtId="0" fontId="9" fillId="0" borderId="51" xfId="0" applyFont="1" applyBorder="1" applyAlignment="1">
      <alignment horizontal="left" vertical="top" wrapText="1"/>
    </xf>
    <xf numFmtId="0" fontId="9" fillId="0" borderId="52" xfId="0" applyFont="1" applyBorder="1" applyAlignment="1">
      <alignment horizontal="left" vertical="top" wrapText="1"/>
    </xf>
    <xf numFmtId="0" fontId="12" fillId="0" borderId="53" xfId="0" applyFont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0" fillId="0" borderId="52" xfId="0" applyBorder="1" applyAlignment="1">
      <alignment horizontal="left" vertical="top" wrapText="1"/>
    </xf>
    <xf numFmtId="0" fontId="56" fillId="0" borderId="39" xfId="0" applyFont="1" applyBorder="1" applyAlignment="1">
      <alignment horizontal="center" vertical="top" wrapText="1"/>
    </xf>
    <xf numFmtId="0" fontId="27" fillId="0" borderId="36" xfId="0" applyFont="1" applyBorder="1" applyAlignment="1">
      <alignment horizontal="center" vertical="top" wrapText="1"/>
    </xf>
    <xf numFmtId="0" fontId="9" fillId="0" borderId="32" xfId="0" applyFont="1" applyBorder="1" applyAlignment="1">
      <alignment horizontal="center" vertical="top" wrapText="1"/>
    </xf>
    <xf numFmtId="0" fontId="9" fillId="0" borderId="36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/>
    </xf>
    <xf numFmtId="0" fontId="13" fillId="0" borderId="46" xfId="0" applyFont="1" applyBorder="1" applyAlignment="1">
      <alignment horizontal="left" vertical="center" wrapText="1"/>
    </xf>
    <xf numFmtId="0" fontId="13" fillId="0" borderId="47" xfId="0" applyFont="1" applyBorder="1" applyAlignment="1">
      <alignment horizontal="left" vertical="center" wrapText="1"/>
    </xf>
    <xf numFmtId="0" fontId="13" fillId="0" borderId="25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9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top" wrapText="1"/>
    </xf>
    <xf numFmtId="0" fontId="15" fillId="0" borderId="36" xfId="0" applyFont="1" applyBorder="1" applyAlignment="1">
      <alignment horizontal="center" vertical="top" wrapText="1"/>
    </xf>
    <xf numFmtId="0" fontId="13" fillId="0" borderId="49" xfId="0" applyFont="1" applyBorder="1" applyAlignment="1">
      <alignment horizontal="left" vertical="center" wrapText="1"/>
    </xf>
    <xf numFmtId="0" fontId="0" fillId="0" borderId="50" xfId="0" applyBorder="1"/>
    <xf numFmtId="0" fontId="13" fillId="0" borderId="2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textRotation="90"/>
    </xf>
    <xf numFmtId="0" fontId="8" fillId="0" borderId="47" xfId="0" applyFont="1" applyBorder="1" applyAlignment="1">
      <alignment horizontal="center" textRotation="90"/>
    </xf>
    <xf numFmtId="0" fontId="5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5" fillId="0" borderId="73" xfId="0" applyFont="1" applyBorder="1" applyAlignment="1">
      <alignment horizontal="center" vertical="center"/>
    </xf>
    <xf numFmtId="0" fontId="37" fillId="0" borderId="60" xfId="0" applyFont="1" applyBorder="1" applyAlignment="1">
      <alignment horizontal="center" wrapText="1"/>
    </xf>
    <xf numFmtId="0" fontId="13" fillId="0" borderId="71" xfId="0" applyFont="1" applyBorder="1" applyAlignment="1">
      <alignment horizontal="left" vertical="center"/>
    </xf>
    <xf numFmtId="0" fontId="9" fillId="0" borderId="72" xfId="0" applyFont="1" applyBorder="1" applyAlignment="1">
      <alignment horizontal="left" vertical="center"/>
    </xf>
    <xf numFmtId="0" fontId="38" fillId="0" borderId="67" xfId="0" applyFont="1" applyBorder="1" applyAlignment="1">
      <alignment horizontal="center" vertical="top" wrapText="1"/>
    </xf>
    <xf numFmtId="0" fontId="38" fillId="0" borderId="68" xfId="0" applyFont="1" applyBorder="1" applyAlignment="1">
      <alignment horizontal="center" vertical="top" wrapText="1"/>
    </xf>
    <xf numFmtId="2" fontId="1" fillId="0" borderId="84" xfId="0" applyNumberFormat="1" applyFont="1" applyBorder="1" applyAlignment="1">
      <alignment horizontal="left" vertical="center" wrapText="1"/>
    </xf>
    <xf numFmtId="0" fontId="0" fillId="0" borderId="85" xfId="0" applyBorder="1" applyAlignment="1">
      <alignment horizontal="left" vertical="center" wrapText="1"/>
    </xf>
    <xf numFmtId="0" fontId="0" fillId="0" borderId="86" xfId="0" applyBorder="1" applyAlignment="1">
      <alignment horizontal="left" vertical="center" wrapText="1"/>
    </xf>
    <xf numFmtId="0" fontId="0" fillId="0" borderId="87" xfId="0" applyBorder="1" applyAlignment="1">
      <alignment horizontal="left" vertical="center" wrapText="1"/>
    </xf>
    <xf numFmtId="164" fontId="1" fillId="0" borderId="38" xfId="0" applyNumberFormat="1" applyFont="1" applyBorder="1" applyAlignment="1">
      <alignment horizontal="left" vertical="center" wrapText="1"/>
    </xf>
    <xf numFmtId="164" fontId="1" fillId="0" borderId="0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56" xfId="0" applyBorder="1"/>
    <xf numFmtId="0" fontId="0" fillId="0" borderId="61" xfId="0" applyBorder="1"/>
    <xf numFmtId="0" fontId="0" fillId="0" borderId="0" xfId="0" applyBorder="1"/>
    <xf numFmtId="0" fontId="0" fillId="0" borderId="62" xfId="0" applyBorder="1"/>
    <xf numFmtId="0" fontId="0" fillId="0" borderId="63" xfId="0" applyBorder="1"/>
    <xf numFmtId="0" fontId="29" fillId="0" borderId="26" xfId="0" applyFont="1" applyBorder="1" applyAlignment="1">
      <alignment horizontal="center" vertical="center"/>
    </xf>
    <xf numFmtId="0" fontId="44" fillId="0" borderId="90" xfId="0" applyFont="1" applyBorder="1" applyAlignment="1">
      <alignment horizontal="left" vertical="center"/>
    </xf>
    <xf numFmtId="49" fontId="46" fillId="0" borderId="23" xfId="0" applyNumberFormat="1" applyFont="1" applyBorder="1" applyAlignment="1">
      <alignment horizontal="centerContinuous"/>
    </xf>
    <xf numFmtId="49" fontId="46" fillId="0" borderId="91" xfId="0" applyNumberFormat="1" applyFont="1" applyBorder="1" applyAlignment="1">
      <alignment horizontal="centerContinuous"/>
    </xf>
    <xf numFmtId="49" fontId="58" fillId="5" borderId="0" xfId="1" applyNumberFormat="1" applyBorder="1" applyAlignment="1">
      <alignment horizontal="center"/>
    </xf>
    <xf numFmtId="49" fontId="58" fillId="5" borderId="0" xfId="1" applyNumberFormat="1" applyBorder="1" applyAlignment="1">
      <alignment horizontal="left" vertical="center"/>
    </xf>
  </cellXfs>
  <cellStyles count="2">
    <cellStyle name="Kontrolní buňka" xfId="1" builtinId="23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24348</xdr:colOff>
      <xdr:row>33</xdr:row>
      <xdr:rowOff>46567</xdr:rowOff>
    </xdr:from>
    <xdr:to>
      <xdr:col>1</xdr:col>
      <xdr:colOff>218707</xdr:colOff>
      <xdr:row>34</xdr:row>
      <xdr:rowOff>40217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48" y="6491817"/>
          <a:ext cx="416609" cy="237067"/>
        </a:xfrm>
        <a:prstGeom prst="rect">
          <a:avLst/>
        </a:prstGeom>
      </xdr:spPr>
    </xdr:pic>
    <xdr:clientData/>
  </xdr:twoCellAnchor>
  <xdr:twoCellAnchor editAs="oneCell">
    <xdr:from>
      <xdr:col>25</xdr:col>
      <xdr:colOff>0</xdr:colOff>
      <xdr:row>9</xdr:row>
      <xdr:rowOff>0</xdr:rowOff>
    </xdr:from>
    <xdr:to>
      <xdr:col>26</xdr:col>
      <xdr:colOff>350520</xdr:colOff>
      <xdr:row>11</xdr:row>
      <xdr:rowOff>7620</xdr:rowOff>
    </xdr:to>
    <xdr:pic>
      <xdr:nvPicPr>
        <xdr:cNvPr id="109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33120" y="1645920"/>
          <a:ext cx="97536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0</xdr:colOff>
      <xdr:row>11</xdr:row>
      <xdr:rowOff>0</xdr:rowOff>
    </xdr:from>
    <xdr:to>
      <xdr:col>26</xdr:col>
      <xdr:colOff>350520</xdr:colOff>
      <xdr:row>13</xdr:row>
      <xdr:rowOff>7620</xdr:rowOff>
    </xdr:to>
    <xdr:pic>
      <xdr:nvPicPr>
        <xdr:cNvPr id="109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33120" y="2011680"/>
          <a:ext cx="9753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18</xdr:col>
      <xdr:colOff>93980</xdr:colOff>
      <xdr:row>77</xdr:row>
      <xdr:rowOff>7620</xdr:rowOff>
    </xdr:to>
    <xdr:pic>
      <xdr:nvPicPr>
        <xdr:cNvPr id="1096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8282940"/>
          <a:ext cx="8465820" cy="5539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</xdr:colOff>
      <xdr:row>33</xdr:row>
      <xdr:rowOff>23813</xdr:rowOff>
    </xdr:from>
    <xdr:to>
      <xdr:col>1</xdr:col>
      <xdr:colOff>162608</xdr:colOff>
      <xdr:row>33</xdr:row>
      <xdr:rowOff>265113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" y="6326188"/>
          <a:ext cx="416609" cy="241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55562</xdr:colOff>
      <xdr:row>33</xdr:row>
      <xdr:rowOff>23812</xdr:rowOff>
    </xdr:from>
    <xdr:to>
      <xdr:col>1</xdr:col>
      <xdr:colOff>218171</xdr:colOff>
      <xdr:row>34</xdr:row>
      <xdr:rowOff>34924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562" y="6326187"/>
          <a:ext cx="416609" cy="241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4"/>
  <sheetViews>
    <sheetView zoomScale="110" zoomScaleNormal="110" zoomScaleSheetLayoutView="100" workbookViewId="0">
      <selection activeCell="C1" sqref="C1"/>
    </sheetView>
  </sheetViews>
  <sheetFormatPr defaultColWidth="9.140625" defaultRowHeight="12.75" x14ac:dyDescent="0.25"/>
  <cols>
    <col min="1" max="1" width="3.28515625" style="1" customWidth="1"/>
    <col min="2" max="2" width="3.5703125" style="1" customWidth="1"/>
    <col min="3" max="3" width="10.7109375" style="1" customWidth="1"/>
    <col min="4" max="4" width="30.28515625" style="1" customWidth="1"/>
    <col min="5" max="5" width="6.85546875" style="1" customWidth="1"/>
    <col min="6" max="6" width="5" style="1" customWidth="1"/>
    <col min="7" max="7" width="4.7109375" style="1" customWidth="1"/>
    <col min="8" max="8" width="6.7109375" style="1" customWidth="1"/>
    <col min="9" max="9" width="5.85546875" style="1" customWidth="1"/>
    <col min="10" max="10" width="6" style="1" customWidth="1"/>
    <col min="11" max="11" width="7.7109375" style="1" customWidth="1"/>
    <col min="12" max="12" width="6.42578125" style="1" customWidth="1"/>
    <col min="13" max="14" width="6.5703125" style="1" customWidth="1"/>
    <col min="15" max="15" width="7.7109375" style="1" customWidth="1"/>
    <col min="16" max="16" width="8.85546875" style="1" customWidth="1"/>
    <col min="17" max="17" width="4" style="1" customWidth="1"/>
    <col min="18" max="18" width="8.85546875" style="1" customWidth="1"/>
    <col min="19" max="19" width="4.140625" style="1" customWidth="1"/>
    <col min="20" max="16384" width="9.140625" style="1"/>
  </cols>
  <sheetData>
    <row r="1" spans="1:28" ht="15" x14ac:dyDescent="0.25">
      <c r="A1" s="9">
        <v>1</v>
      </c>
      <c r="B1" s="49"/>
      <c r="C1" s="209" t="s">
        <v>133</v>
      </c>
      <c r="D1" s="107" t="s">
        <v>59</v>
      </c>
      <c r="E1" s="10"/>
      <c r="F1" s="10"/>
      <c r="G1" s="11"/>
      <c r="H1" s="12" t="s">
        <v>60</v>
      </c>
      <c r="I1" s="13"/>
      <c r="J1" s="14"/>
      <c r="K1" s="15"/>
      <c r="L1" s="108" t="s">
        <v>61</v>
      </c>
      <c r="M1" s="99"/>
      <c r="N1" s="100"/>
      <c r="O1" s="101"/>
      <c r="P1" s="104"/>
      <c r="Q1" s="103"/>
      <c r="R1" s="104"/>
      <c r="S1" s="105"/>
      <c r="W1" s="78"/>
      <c r="X1" s="78"/>
    </row>
    <row r="2" spans="1:28" ht="15" x14ac:dyDescent="0.25">
      <c r="A2" s="32">
        <v>2</v>
      </c>
      <c r="B2" s="50"/>
      <c r="C2" s="113" t="s">
        <v>169</v>
      </c>
      <c r="D2" s="29" t="s">
        <v>62</v>
      </c>
      <c r="E2" s="31" t="s">
        <v>63</v>
      </c>
      <c r="F2" s="31"/>
      <c r="G2" s="31"/>
      <c r="H2" s="25">
        <v>2</v>
      </c>
      <c r="I2" s="26">
        <v>16</v>
      </c>
      <c r="J2" s="27">
        <v>530</v>
      </c>
      <c r="K2" s="28">
        <v>750.5</v>
      </c>
      <c r="L2" s="37">
        <f>PRODUCT(K2,J2,0.0001)</f>
        <v>39.776499999999999</v>
      </c>
      <c r="M2" s="86"/>
      <c r="N2" s="20">
        <f>PRODUCT(H2,L2,1)</f>
        <v>79.552999999999997</v>
      </c>
      <c r="O2" s="89"/>
      <c r="P2" s="36"/>
      <c r="Q2" s="91"/>
      <c r="R2" s="36"/>
      <c r="S2" s="44"/>
      <c r="W2" s="78"/>
      <c r="X2" s="78"/>
    </row>
    <row r="3" spans="1:28" ht="15" x14ac:dyDescent="0.25">
      <c r="A3" s="32">
        <v>3</v>
      </c>
      <c r="B3" s="50"/>
      <c r="C3" s="113" t="s">
        <v>126</v>
      </c>
      <c r="D3" s="29" t="s">
        <v>64</v>
      </c>
      <c r="E3" s="31" t="s">
        <v>63</v>
      </c>
      <c r="F3" s="31"/>
      <c r="G3" s="72"/>
      <c r="H3" s="16">
        <v>6</v>
      </c>
      <c r="I3" s="17">
        <v>16</v>
      </c>
      <c r="J3" s="18">
        <v>85</v>
      </c>
      <c r="K3" s="19">
        <v>498</v>
      </c>
      <c r="L3" s="37">
        <f t="shared" ref="L3:L5" si="0">PRODUCT(K3,J3,0.0001)</f>
        <v>4.2330000000000005</v>
      </c>
      <c r="M3" s="86"/>
      <c r="N3" s="20">
        <f t="shared" ref="N3:N5" si="1">PRODUCT(H3,L3,1)</f>
        <v>25.398000000000003</v>
      </c>
      <c r="O3" s="89"/>
      <c r="P3" s="36"/>
      <c r="Q3" s="91"/>
      <c r="R3" s="36"/>
      <c r="S3" s="44"/>
      <c r="W3" s="78"/>
      <c r="X3" s="78"/>
      <c r="Y3" s="78"/>
    </row>
    <row r="4" spans="1:28" ht="15" x14ac:dyDescent="0.25">
      <c r="A4" s="32">
        <v>4</v>
      </c>
      <c r="B4" s="50"/>
      <c r="C4" s="113" t="s">
        <v>127</v>
      </c>
      <c r="D4" s="29" t="s">
        <v>65</v>
      </c>
      <c r="E4" s="31" t="s">
        <v>66</v>
      </c>
      <c r="F4" s="31"/>
      <c r="G4" s="31"/>
      <c r="H4" s="16">
        <v>2</v>
      </c>
      <c r="I4" s="17">
        <v>16</v>
      </c>
      <c r="J4" s="18">
        <v>85</v>
      </c>
      <c r="K4" s="19">
        <v>750</v>
      </c>
      <c r="L4" s="37">
        <f t="shared" si="0"/>
        <v>6.375</v>
      </c>
      <c r="M4" s="86"/>
      <c r="N4" s="20">
        <f t="shared" si="1"/>
        <v>12.75</v>
      </c>
      <c r="O4" s="89"/>
      <c r="P4" s="36"/>
      <c r="Q4" s="91"/>
      <c r="R4" s="36"/>
      <c r="S4" s="44"/>
      <c r="W4" s="79"/>
      <c r="X4" s="79"/>
    </row>
    <row r="5" spans="1:28" ht="15" x14ac:dyDescent="0.25">
      <c r="A5" s="32">
        <v>5</v>
      </c>
      <c r="B5" s="50"/>
      <c r="C5" s="113" t="s">
        <v>182</v>
      </c>
      <c r="D5" s="29" t="s">
        <v>67</v>
      </c>
      <c r="E5" s="31" t="s">
        <v>68</v>
      </c>
      <c r="F5" s="31"/>
      <c r="G5" s="31"/>
      <c r="H5" s="16">
        <v>2</v>
      </c>
      <c r="I5" s="17">
        <v>16</v>
      </c>
      <c r="J5" s="18">
        <v>85</v>
      </c>
      <c r="K5" s="19">
        <v>750</v>
      </c>
      <c r="L5" s="37">
        <f t="shared" si="0"/>
        <v>6.375</v>
      </c>
      <c r="M5" s="86"/>
      <c r="N5" s="20">
        <f t="shared" si="1"/>
        <v>12.75</v>
      </c>
      <c r="O5" s="89"/>
      <c r="P5" s="36"/>
      <c r="Q5" s="91"/>
      <c r="R5" s="36"/>
      <c r="S5" s="44"/>
    </row>
    <row r="6" spans="1:28" ht="15" x14ac:dyDescent="0.25">
      <c r="A6" s="32">
        <v>6</v>
      </c>
      <c r="B6" s="50"/>
      <c r="C6" s="113" t="s">
        <v>129</v>
      </c>
      <c r="D6" s="29" t="s">
        <v>69</v>
      </c>
      <c r="E6" s="31" t="s">
        <v>70</v>
      </c>
      <c r="F6" s="31"/>
      <c r="G6" s="34"/>
      <c r="H6" s="16">
        <v>2</v>
      </c>
      <c r="I6" s="17">
        <v>23</v>
      </c>
      <c r="J6" s="18">
        <v>25</v>
      </c>
      <c r="K6" s="19">
        <v>220</v>
      </c>
      <c r="L6" s="37"/>
      <c r="M6" s="86">
        <f t="shared" ref="M6:M8" si="2">PRODUCT(I6,J6,K6,0.000001)</f>
        <v>0.1265</v>
      </c>
      <c r="N6" s="20"/>
      <c r="O6" s="89">
        <f t="shared" ref="O6:O8" si="3">PRODUCT(H6,M6)</f>
        <v>0.253</v>
      </c>
      <c r="P6" s="36"/>
      <c r="Q6" s="91"/>
      <c r="R6" s="36"/>
      <c r="S6" s="44"/>
    </row>
    <row r="7" spans="1:28" ht="15" x14ac:dyDescent="0.25">
      <c r="A7" s="32">
        <v>7</v>
      </c>
      <c r="B7" s="50"/>
      <c r="C7" s="113" t="s">
        <v>128</v>
      </c>
      <c r="D7" s="29" t="s">
        <v>87</v>
      </c>
      <c r="E7" s="31" t="s">
        <v>70</v>
      </c>
      <c r="F7" s="31"/>
      <c r="G7" s="35"/>
      <c r="H7" s="16">
        <v>2</v>
      </c>
      <c r="I7" s="17">
        <v>23</v>
      </c>
      <c r="J7" s="18">
        <v>25</v>
      </c>
      <c r="K7" s="19">
        <v>60</v>
      </c>
      <c r="L7" s="37"/>
      <c r="M7" s="86">
        <f t="shared" si="2"/>
        <v>3.4499999999999996E-2</v>
      </c>
      <c r="N7" s="20"/>
      <c r="O7" s="89">
        <f t="shared" si="3"/>
        <v>6.8999999999999992E-2</v>
      </c>
      <c r="P7" s="123" t="s">
        <v>195</v>
      </c>
      <c r="Q7" s="91"/>
      <c r="R7" s="36"/>
      <c r="S7" s="44"/>
    </row>
    <row r="8" spans="1:28" ht="15" x14ac:dyDescent="0.25">
      <c r="A8" s="32">
        <v>8</v>
      </c>
      <c r="B8" s="50"/>
      <c r="C8" s="113" t="s">
        <v>130</v>
      </c>
      <c r="D8" s="29" t="s">
        <v>125</v>
      </c>
      <c r="E8" s="31" t="s">
        <v>70</v>
      </c>
      <c r="F8" s="31"/>
      <c r="G8" s="31"/>
      <c r="H8" s="16">
        <v>14</v>
      </c>
      <c r="I8" s="17">
        <v>23</v>
      </c>
      <c r="J8" s="18">
        <v>25</v>
      </c>
      <c r="K8" s="19">
        <v>85</v>
      </c>
      <c r="L8" s="37"/>
      <c r="M8" s="86">
        <f t="shared" si="2"/>
        <v>4.8874999999999995E-2</v>
      </c>
      <c r="N8" s="20"/>
      <c r="O8" s="89">
        <f t="shared" si="3"/>
        <v>0.68424999999999991</v>
      </c>
      <c r="P8" s="36"/>
      <c r="Q8" s="91"/>
      <c r="R8" s="36"/>
      <c r="S8" s="44"/>
      <c r="V8" s="64"/>
      <c r="W8" s="65"/>
      <c r="X8" s="65"/>
      <c r="Y8" s="65"/>
      <c r="Z8" s="65"/>
      <c r="AA8" s="65"/>
      <c r="AB8" s="61"/>
    </row>
    <row r="9" spans="1:28" ht="16.5" x14ac:dyDescent="0.25">
      <c r="A9" s="32">
        <v>9</v>
      </c>
      <c r="B9" s="50"/>
      <c r="C9" s="113" t="s">
        <v>131</v>
      </c>
      <c r="D9" s="29" t="s">
        <v>78</v>
      </c>
      <c r="E9" s="31" t="s">
        <v>79</v>
      </c>
      <c r="F9" s="31"/>
      <c r="G9" s="31"/>
      <c r="H9" s="16">
        <v>2</v>
      </c>
      <c r="I9" s="17">
        <v>2.8</v>
      </c>
      <c r="J9" s="18">
        <v>548</v>
      </c>
      <c r="K9" s="19">
        <v>748</v>
      </c>
      <c r="L9" s="37">
        <f t="shared" ref="L9:L10" si="4">PRODUCT(K9,J9,0.0001)</f>
        <v>40.990400000000001</v>
      </c>
      <c r="M9" s="86"/>
      <c r="N9" s="20">
        <f t="shared" ref="N9:N10" si="5">PRODUCT(H9,L9,1)</f>
        <v>81.980800000000002</v>
      </c>
      <c r="O9" s="85"/>
      <c r="P9" s="110" t="s">
        <v>190</v>
      </c>
      <c r="Q9" s="91"/>
      <c r="R9" s="36"/>
      <c r="S9" s="44"/>
      <c r="V9" s="84" t="s">
        <v>49</v>
      </c>
      <c r="W9" s="77"/>
      <c r="X9" s="70"/>
      <c r="Y9" s="69"/>
      <c r="Z9" s="70"/>
      <c r="AA9" s="70"/>
      <c r="AB9" s="62"/>
    </row>
    <row r="10" spans="1:28" ht="15" x14ac:dyDescent="0.25">
      <c r="A10" s="32">
        <v>10</v>
      </c>
      <c r="B10" s="50"/>
      <c r="C10" s="113" t="s">
        <v>162</v>
      </c>
      <c r="D10" s="29" t="s">
        <v>163</v>
      </c>
      <c r="E10" s="29" t="s">
        <v>183</v>
      </c>
      <c r="F10" s="31"/>
      <c r="G10" s="31" t="s">
        <v>191</v>
      </c>
      <c r="H10" s="16">
        <v>4</v>
      </c>
      <c r="I10" s="17">
        <v>10</v>
      </c>
      <c r="J10" s="18">
        <v>40</v>
      </c>
      <c r="K10" s="19">
        <v>40</v>
      </c>
      <c r="L10" s="37">
        <f t="shared" si="4"/>
        <v>0.16</v>
      </c>
      <c r="M10" s="86"/>
      <c r="N10" s="20">
        <f t="shared" si="5"/>
        <v>0.64</v>
      </c>
      <c r="O10" s="85"/>
      <c r="P10" s="110" t="s">
        <v>164</v>
      </c>
      <c r="Q10" s="91"/>
      <c r="R10" s="36"/>
      <c r="S10" s="44"/>
      <c r="V10" s="67"/>
      <c r="W10" s="75" t="s">
        <v>39</v>
      </c>
      <c r="X10" s="73" t="s">
        <v>40</v>
      </c>
      <c r="Y10" s="81" t="s">
        <v>55</v>
      </c>
      <c r="Z10" s="60"/>
      <c r="AA10" s="168" t="s">
        <v>44</v>
      </c>
      <c r="AB10" s="62"/>
    </row>
    <row r="11" spans="1:28" ht="15" x14ac:dyDescent="0.25">
      <c r="A11" s="32">
        <v>11</v>
      </c>
      <c r="B11" s="50"/>
      <c r="C11" s="113"/>
      <c r="D11" s="29"/>
      <c r="E11" s="31"/>
      <c r="F11" s="31"/>
      <c r="G11" s="31"/>
      <c r="H11" s="16"/>
      <c r="I11" s="17"/>
      <c r="J11" s="18"/>
      <c r="K11" s="19"/>
      <c r="L11" s="37"/>
      <c r="M11" s="86"/>
      <c r="N11" s="20"/>
      <c r="O11" s="85"/>
      <c r="P11" s="36"/>
      <c r="Q11" s="91"/>
      <c r="R11" s="36"/>
      <c r="S11" s="44"/>
      <c r="V11" s="67"/>
      <c r="W11" s="73" t="s">
        <v>35</v>
      </c>
      <c r="X11" s="73" t="s">
        <v>36</v>
      </c>
      <c r="Y11" s="81"/>
      <c r="AA11" s="169"/>
      <c r="AB11" s="62"/>
    </row>
    <row r="12" spans="1:28" ht="15" x14ac:dyDescent="0.25">
      <c r="A12" s="32">
        <v>12</v>
      </c>
      <c r="B12" s="50"/>
      <c r="C12" s="209" t="s">
        <v>135</v>
      </c>
      <c r="D12" s="109" t="s">
        <v>72</v>
      </c>
      <c r="E12" s="31"/>
      <c r="F12" s="31"/>
      <c r="G12" s="31"/>
      <c r="H12" s="16">
        <v>1</v>
      </c>
      <c r="I12" s="17"/>
      <c r="J12" s="18"/>
      <c r="K12" s="19"/>
      <c r="L12" s="37"/>
      <c r="M12" s="86"/>
      <c r="N12" s="20"/>
      <c r="O12" s="89"/>
      <c r="P12" s="36"/>
      <c r="Q12" s="91"/>
      <c r="R12" s="36"/>
      <c r="S12" s="44"/>
      <c r="V12" s="67"/>
      <c r="W12" s="76" t="s">
        <v>41</v>
      </c>
      <c r="X12" s="76" t="s">
        <v>42</v>
      </c>
      <c r="Y12" s="82" t="s">
        <v>43</v>
      </c>
      <c r="AA12" s="170" t="s">
        <v>45</v>
      </c>
      <c r="AB12" s="62"/>
    </row>
    <row r="13" spans="1:28" ht="15" x14ac:dyDescent="0.25">
      <c r="A13" s="32">
        <v>13</v>
      </c>
      <c r="B13" s="50"/>
      <c r="C13" s="113" t="s">
        <v>167</v>
      </c>
      <c r="D13" s="29" t="s">
        <v>73</v>
      </c>
      <c r="E13" s="31" t="s">
        <v>63</v>
      </c>
      <c r="F13" s="31"/>
      <c r="G13" s="31"/>
      <c r="H13" s="16">
        <v>2</v>
      </c>
      <c r="I13" s="17">
        <v>16</v>
      </c>
      <c r="J13" s="18">
        <v>89</v>
      </c>
      <c r="K13" s="19">
        <v>555.5</v>
      </c>
      <c r="L13" s="37">
        <f t="shared" ref="L13:L15" si="6">PRODUCT(K13,J13,0.0001)</f>
        <v>4.9439500000000001</v>
      </c>
      <c r="M13" s="86"/>
      <c r="N13" s="20">
        <f t="shared" ref="N13:N15" si="7">PRODUCT(H13,L13,1)</f>
        <v>9.8879000000000001</v>
      </c>
      <c r="O13" s="89"/>
      <c r="P13" s="36"/>
      <c r="Q13" s="91"/>
      <c r="R13" s="36"/>
      <c r="S13" s="44"/>
      <c r="V13" s="67"/>
      <c r="W13" s="74" t="s">
        <v>37</v>
      </c>
      <c r="X13" s="74" t="s">
        <v>38</v>
      </c>
      <c r="Y13" s="83" t="s">
        <v>48</v>
      </c>
      <c r="Z13" s="59"/>
      <c r="AA13" s="171"/>
      <c r="AB13" s="62"/>
    </row>
    <row r="14" spans="1:28" ht="15" x14ac:dyDescent="0.25">
      <c r="A14" s="32">
        <v>14</v>
      </c>
      <c r="B14" s="50"/>
      <c r="C14" s="113" t="s">
        <v>132</v>
      </c>
      <c r="D14" s="29" t="s">
        <v>74</v>
      </c>
      <c r="E14" s="31" t="s">
        <v>63</v>
      </c>
      <c r="F14" s="31"/>
      <c r="G14" s="31"/>
      <c r="H14" s="16">
        <v>1</v>
      </c>
      <c r="I14" s="17">
        <v>16</v>
      </c>
      <c r="J14" s="18">
        <v>140</v>
      </c>
      <c r="K14" s="19">
        <v>1200</v>
      </c>
      <c r="L14" s="37">
        <f t="shared" si="6"/>
        <v>16.8</v>
      </c>
      <c r="M14" s="86"/>
      <c r="N14" s="20">
        <f t="shared" si="7"/>
        <v>16.8</v>
      </c>
      <c r="O14" s="89"/>
      <c r="P14" s="36"/>
      <c r="Q14" s="91"/>
      <c r="R14" s="36"/>
      <c r="S14" s="44"/>
      <c r="V14" s="68"/>
      <c r="W14" s="69"/>
      <c r="X14" s="69"/>
      <c r="Y14" s="80"/>
      <c r="Z14" s="69"/>
      <c r="AA14" s="69"/>
      <c r="AB14" s="63"/>
    </row>
    <row r="15" spans="1:28" ht="15" x14ac:dyDescent="0.25">
      <c r="A15" s="32">
        <v>15</v>
      </c>
      <c r="B15" s="50"/>
      <c r="C15" s="113" t="s">
        <v>168</v>
      </c>
      <c r="D15" s="29" t="s">
        <v>75</v>
      </c>
      <c r="E15" s="31" t="s">
        <v>68</v>
      </c>
      <c r="F15" s="31"/>
      <c r="G15" s="31" t="s">
        <v>191</v>
      </c>
      <c r="H15" s="16">
        <v>1</v>
      </c>
      <c r="I15" s="17">
        <v>16</v>
      </c>
      <c r="J15" s="18">
        <v>89.5</v>
      </c>
      <c r="K15" s="19">
        <v>555</v>
      </c>
      <c r="L15" s="37">
        <f t="shared" si="6"/>
        <v>4.9672499999999999</v>
      </c>
      <c r="M15" s="86"/>
      <c r="N15" s="20">
        <f t="shared" si="7"/>
        <v>4.9672499999999999</v>
      </c>
      <c r="O15" s="89"/>
      <c r="P15" s="36"/>
      <c r="Q15" s="91"/>
      <c r="R15" s="36"/>
      <c r="S15" s="44"/>
      <c r="W15" s="56"/>
    </row>
    <row r="16" spans="1:28" ht="15.75" x14ac:dyDescent="0.25">
      <c r="A16" s="32">
        <v>16</v>
      </c>
      <c r="B16" s="50"/>
      <c r="C16" s="113" t="s">
        <v>181</v>
      </c>
      <c r="D16" s="29" t="s">
        <v>76</v>
      </c>
      <c r="E16" s="31" t="s">
        <v>77</v>
      </c>
      <c r="F16" s="31"/>
      <c r="G16" s="31"/>
      <c r="H16" s="16">
        <v>2</v>
      </c>
      <c r="I16" s="17">
        <v>25</v>
      </c>
      <c r="J16" s="18">
        <v>50</v>
      </c>
      <c r="K16" s="19">
        <v>1168</v>
      </c>
      <c r="L16" s="37"/>
      <c r="M16" s="86">
        <f t="shared" ref="M16:M17" si="8">PRODUCT(I16,J16,K16,0.000001)</f>
        <v>1.46</v>
      </c>
      <c r="N16" s="20"/>
      <c r="O16" s="89">
        <f t="shared" ref="O16:O17" si="9">PRODUCT(H16,M16)</f>
        <v>2.92</v>
      </c>
      <c r="P16" s="110" t="s">
        <v>124</v>
      </c>
      <c r="Q16" s="91"/>
      <c r="R16" s="36"/>
      <c r="S16" s="44"/>
      <c r="W16" s="57"/>
      <c r="X16" s="55"/>
    </row>
    <row r="17" spans="1:25" ht="15" x14ac:dyDescent="0.25">
      <c r="A17" s="32">
        <v>17</v>
      </c>
      <c r="B17" s="50"/>
      <c r="C17" s="113" t="s">
        <v>128</v>
      </c>
      <c r="D17" s="29" t="s">
        <v>71</v>
      </c>
      <c r="E17" s="31" t="s">
        <v>70</v>
      </c>
      <c r="F17" s="31"/>
      <c r="G17" s="31"/>
      <c r="H17" s="16">
        <v>8</v>
      </c>
      <c r="I17" s="17">
        <v>23</v>
      </c>
      <c r="J17" s="18">
        <v>25</v>
      </c>
      <c r="K17" s="19">
        <v>60</v>
      </c>
      <c r="L17" s="37"/>
      <c r="M17" s="86">
        <f t="shared" si="8"/>
        <v>3.4499999999999996E-2</v>
      </c>
      <c r="N17" s="20"/>
      <c r="O17" s="89">
        <f t="shared" si="9"/>
        <v>0.27599999999999997</v>
      </c>
      <c r="P17" s="36"/>
      <c r="Q17" s="91"/>
      <c r="R17" s="36"/>
      <c r="S17" s="44"/>
    </row>
    <row r="18" spans="1:25" ht="15" x14ac:dyDescent="0.25">
      <c r="A18" s="32">
        <v>18</v>
      </c>
      <c r="B18" s="50"/>
      <c r="C18" s="207"/>
      <c r="D18" s="29"/>
      <c r="E18" s="31"/>
      <c r="F18" s="31"/>
      <c r="G18" s="31"/>
      <c r="H18" s="16"/>
      <c r="I18" s="17"/>
      <c r="J18" s="18"/>
      <c r="K18" s="19"/>
      <c r="L18" s="37"/>
      <c r="M18" s="86"/>
      <c r="N18" s="20"/>
      <c r="O18" s="85"/>
      <c r="P18" s="36"/>
      <c r="Q18" s="91"/>
      <c r="R18" s="36"/>
      <c r="S18" s="44"/>
      <c r="V18" s="64"/>
      <c r="W18" s="65"/>
      <c r="X18" s="66"/>
      <c r="Y18" s="61"/>
    </row>
    <row r="19" spans="1:25" ht="16.5" x14ac:dyDescent="0.25">
      <c r="A19" s="32">
        <v>19</v>
      </c>
      <c r="B19" s="205"/>
      <c r="C19" s="209" t="s">
        <v>134</v>
      </c>
      <c r="D19" s="206" t="s">
        <v>80</v>
      </c>
      <c r="E19" s="31"/>
      <c r="F19" s="31"/>
      <c r="G19" s="31"/>
      <c r="H19" s="16">
        <v>1</v>
      </c>
      <c r="I19" s="17"/>
      <c r="J19" s="18"/>
      <c r="K19" s="19"/>
      <c r="L19" s="37"/>
      <c r="M19" s="86"/>
      <c r="N19" s="20"/>
      <c r="O19" s="85"/>
      <c r="P19" s="36"/>
      <c r="Q19" s="91"/>
      <c r="R19" s="36"/>
      <c r="S19" s="44"/>
      <c r="V19" s="67"/>
      <c r="W19" s="77" t="s">
        <v>33</v>
      </c>
      <c r="X19" s="71"/>
      <c r="Y19" s="62"/>
    </row>
    <row r="20" spans="1:25" ht="17.25" thickBot="1" x14ac:dyDescent="0.3">
      <c r="A20" s="32">
        <v>20</v>
      </c>
      <c r="B20" s="50"/>
      <c r="C20" s="208" t="s">
        <v>170</v>
      </c>
      <c r="D20" s="29" t="s">
        <v>73</v>
      </c>
      <c r="E20" s="31" t="s">
        <v>63</v>
      </c>
      <c r="F20" s="31"/>
      <c r="G20" s="31"/>
      <c r="H20" s="16">
        <v>2</v>
      </c>
      <c r="I20" s="17">
        <v>16</v>
      </c>
      <c r="J20" s="18">
        <v>171.5</v>
      </c>
      <c r="K20" s="19">
        <v>530</v>
      </c>
      <c r="L20" s="37">
        <f t="shared" ref="L20:L30" si="10">PRODUCT(K20,J20,0.0001)</f>
        <v>9.089500000000001</v>
      </c>
      <c r="M20" s="86"/>
      <c r="N20" s="20">
        <f t="shared" ref="N20:N30" si="11">PRODUCT(H20,L20,1)</f>
        <v>18.179000000000002</v>
      </c>
      <c r="O20" s="85"/>
      <c r="P20" s="36"/>
      <c r="Q20" s="91"/>
      <c r="R20" s="36"/>
      <c r="S20" s="44"/>
      <c r="V20" s="67"/>
      <c r="W20" s="77" t="s">
        <v>32</v>
      </c>
      <c r="X20" s="71"/>
      <c r="Y20" s="62"/>
    </row>
    <row r="21" spans="1:25" ht="15.75" thickBot="1" x14ac:dyDescent="0.3">
      <c r="A21" s="32">
        <v>21</v>
      </c>
      <c r="B21" s="50"/>
      <c r="C21" s="113" t="s">
        <v>171</v>
      </c>
      <c r="D21" s="29" t="s">
        <v>75</v>
      </c>
      <c r="E21" s="31" t="s">
        <v>63</v>
      </c>
      <c r="F21" s="31"/>
      <c r="G21" s="31"/>
      <c r="H21" s="16">
        <v>1</v>
      </c>
      <c r="I21" s="17">
        <v>16</v>
      </c>
      <c r="J21" s="18">
        <v>155.5</v>
      </c>
      <c r="K21" s="19">
        <v>505</v>
      </c>
      <c r="L21" s="37">
        <f t="shared" si="10"/>
        <v>7.8527500000000003</v>
      </c>
      <c r="M21" s="86"/>
      <c r="N21" s="20">
        <f t="shared" si="11"/>
        <v>7.8527500000000003</v>
      </c>
      <c r="O21" s="85"/>
      <c r="P21" s="36"/>
      <c r="Q21" s="91"/>
      <c r="R21" s="36"/>
      <c r="S21" s="44"/>
      <c r="V21" s="67"/>
      <c r="W21" s="52"/>
      <c r="X21" s="54" t="s">
        <v>46</v>
      </c>
      <c r="Y21" s="62"/>
    </row>
    <row r="22" spans="1:25" ht="15.75" thickBot="1" x14ac:dyDescent="0.3">
      <c r="A22" s="32">
        <v>22</v>
      </c>
      <c r="B22" s="50"/>
      <c r="C22" s="113" t="s">
        <v>189</v>
      </c>
      <c r="D22" s="29" t="s">
        <v>74</v>
      </c>
      <c r="E22" s="31" t="s">
        <v>63</v>
      </c>
      <c r="F22" s="31"/>
      <c r="G22" s="31"/>
      <c r="H22" s="16">
        <v>1</v>
      </c>
      <c r="I22" s="17">
        <v>16</v>
      </c>
      <c r="J22" s="18">
        <v>196</v>
      </c>
      <c r="K22" s="19">
        <v>1168</v>
      </c>
      <c r="L22" s="37">
        <f t="shared" si="10"/>
        <v>22.892800000000001</v>
      </c>
      <c r="M22" s="86"/>
      <c r="N22" s="20">
        <f t="shared" si="11"/>
        <v>22.892800000000001</v>
      </c>
      <c r="O22" s="85"/>
      <c r="P22" s="36"/>
      <c r="Q22" s="91"/>
      <c r="R22" s="36"/>
      <c r="S22" s="44"/>
      <c r="V22" s="67"/>
      <c r="W22" s="70"/>
      <c r="X22" s="70"/>
      <c r="Y22" s="62"/>
    </row>
    <row r="23" spans="1:25" ht="15.75" thickBot="1" x14ac:dyDescent="0.3">
      <c r="A23" s="32">
        <v>23</v>
      </c>
      <c r="B23" s="50"/>
      <c r="C23" s="113" t="s">
        <v>136</v>
      </c>
      <c r="D23" s="29" t="s">
        <v>81</v>
      </c>
      <c r="E23" s="31" t="s">
        <v>85</v>
      </c>
      <c r="F23" s="31"/>
      <c r="G23" s="31"/>
      <c r="H23" s="16">
        <v>1</v>
      </c>
      <c r="I23" s="17">
        <v>25</v>
      </c>
      <c r="J23" s="18">
        <v>61</v>
      </c>
      <c r="K23" s="19">
        <v>1168</v>
      </c>
      <c r="L23" s="37"/>
      <c r="M23" s="86">
        <f t="shared" ref="M23:M28" si="12">PRODUCT(I23,J23,K23,0.000001)</f>
        <v>1.7811999999999999</v>
      </c>
      <c r="N23" s="20"/>
      <c r="O23" s="85">
        <f t="shared" ref="O23:O28" si="13">PRODUCT(H23,M23)</f>
        <v>1.7811999999999999</v>
      </c>
      <c r="P23" s="36"/>
      <c r="Q23" s="91"/>
      <c r="R23" s="36"/>
      <c r="S23" s="44"/>
      <c r="V23" s="67"/>
      <c r="W23" s="53"/>
      <c r="X23" s="54" t="s">
        <v>47</v>
      </c>
      <c r="Y23" s="62"/>
    </row>
    <row r="24" spans="1:25" ht="15" x14ac:dyDescent="0.25">
      <c r="A24" s="32">
        <v>24</v>
      </c>
      <c r="B24" s="50"/>
      <c r="C24" s="113" t="s">
        <v>137</v>
      </c>
      <c r="D24" s="29" t="s">
        <v>82</v>
      </c>
      <c r="E24" s="31" t="s">
        <v>85</v>
      </c>
      <c r="F24" s="31"/>
      <c r="G24" s="31"/>
      <c r="H24" s="16">
        <v>1</v>
      </c>
      <c r="I24" s="17">
        <v>25</v>
      </c>
      <c r="J24" s="18">
        <v>50</v>
      </c>
      <c r="K24" s="19">
        <v>1168</v>
      </c>
      <c r="L24" s="37"/>
      <c r="M24" s="86">
        <f t="shared" si="12"/>
        <v>1.46</v>
      </c>
      <c r="N24" s="20"/>
      <c r="O24" s="85">
        <f t="shared" si="13"/>
        <v>1.46</v>
      </c>
      <c r="P24" s="36"/>
      <c r="Q24" s="91"/>
      <c r="R24" s="36"/>
      <c r="S24" s="44"/>
      <c r="V24" s="68"/>
      <c r="W24" s="69"/>
      <c r="X24" s="69"/>
      <c r="Y24" s="63"/>
    </row>
    <row r="25" spans="1:25" ht="15" x14ac:dyDescent="0.25">
      <c r="A25" s="32">
        <v>25</v>
      </c>
      <c r="B25" s="50"/>
      <c r="C25" s="113" t="s">
        <v>138</v>
      </c>
      <c r="D25" s="29" t="s">
        <v>83</v>
      </c>
      <c r="E25" s="31" t="s">
        <v>85</v>
      </c>
      <c r="F25" s="31"/>
      <c r="G25" s="31"/>
      <c r="H25" s="16">
        <v>1</v>
      </c>
      <c r="I25" s="17">
        <v>25</v>
      </c>
      <c r="J25" s="18">
        <v>40</v>
      </c>
      <c r="K25" s="19">
        <v>1168</v>
      </c>
      <c r="L25" s="37"/>
      <c r="M25" s="86">
        <f t="shared" si="12"/>
        <v>1.1679999999999999</v>
      </c>
      <c r="N25" s="20"/>
      <c r="O25" s="85">
        <f t="shared" si="13"/>
        <v>1.1679999999999999</v>
      </c>
      <c r="P25" s="36"/>
      <c r="Q25" s="91"/>
      <c r="R25" s="36"/>
      <c r="S25" s="44"/>
    </row>
    <row r="26" spans="1:25" ht="15" x14ac:dyDescent="0.25">
      <c r="A26" s="32">
        <v>26</v>
      </c>
      <c r="B26" s="50"/>
      <c r="C26" s="113" t="s">
        <v>139</v>
      </c>
      <c r="D26" s="29" t="s">
        <v>86</v>
      </c>
      <c r="E26" s="31" t="s">
        <v>85</v>
      </c>
      <c r="F26" s="31"/>
      <c r="G26" s="31"/>
      <c r="H26" s="16">
        <v>1</v>
      </c>
      <c r="I26" s="17">
        <v>23</v>
      </c>
      <c r="J26" s="18">
        <v>25</v>
      </c>
      <c r="K26" s="19">
        <v>168</v>
      </c>
      <c r="L26" s="37"/>
      <c r="M26" s="86">
        <f t="shared" si="12"/>
        <v>9.6599999999999991E-2</v>
      </c>
      <c r="N26" s="20"/>
      <c r="O26" s="85">
        <f t="shared" si="13"/>
        <v>9.6599999999999991E-2</v>
      </c>
      <c r="P26" s="36"/>
      <c r="Q26" s="91"/>
      <c r="R26" s="36"/>
      <c r="S26" s="44"/>
    </row>
    <row r="27" spans="1:25" ht="15" x14ac:dyDescent="0.25">
      <c r="A27" s="32">
        <v>27</v>
      </c>
      <c r="B27" s="50"/>
      <c r="C27" s="113" t="s">
        <v>140</v>
      </c>
      <c r="D27" s="29" t="s">
        <v>84</v>
      </c>
      <c r="E27" s="31" t="s">
        <v>70</v>
      </c>
      <c r="F27" s="31"/>
      <c r="G27" s="31"/>
      <c r="H27" s="16">
        <v>4</v>
      </c>
      <c r="I27" s="17">
        <v>23</v>
      </c>
      <c r="J27" s="18">
        <v>25</v>
      </c>
      <c r="K27" s="19">
        <v>100</v>
      </c>
      <c r="L27" s="37"/>
      <c r="M27" s="86">
        <f t="shared" si="12"/>
        <v>5.7499999999999996E-2</v>
      </c>
      <c r="N27" s="20"/>
      <c r="O27" s="85">
        <f t="shared" si="13"/>
        <v>0.22999999999999998</v>
      </c>
      <c r="P27" s="36"/>
      <c r="Q27" s="91"/>
      <c r="R27" s="36"/>
      <c r="S27" s="44"/>
    </row>
    <row r="28" spans="1:25" ht="15" x14ac:dyDescent="0.25">
      <c r="A28" s="32">
        <v>28</v>
      </c>
      <c r="B28" s="50"/>
      <c r="C28" s="113" t="s">
        <v>128</v>
      </c>
      <c r="D28" s="29" t="s">
        <v>87</v>
      </c>
      <c r="E28" s="31" t="s">
        <v>70</v>
      </c>
      <c r="F28" s="31"/>
      <c r="G28" s="31"/>
      <c r="H28" s="16">
        <v>10</v>
      </c>
      <c r="I28" s="17">
        <v>23</v>
      </c>
      <c r="J28" s="18">
        <v>25</v>
      </c>
      <c r="K28" s="19">
        <v>60</v>
      </c>
      <c r="L28" s="37"/>
      <c r="M28" s="86">
        <f t="shared" si="12"/>
        <v>3.4499999999999996E-2</v>
      </c>
      <c r="N28" s="20"/>
      <c r="O28" s="85">
        <f t="shared" si="13"/>
        <v>0.34499999999999997</v>
      </c>
      <c r="P28" s="36"/>
      <c r="Q28" s="91"/>
      <c r="R28" s="36"/>
      <c r="S28" s="44"/>
    </row>
    <row r="29" spans="1:25" ht="15" x14ac:dyDescent="0.25">
      <c r="A29" s="32">
        <v>29</v>
      </c>
      <c r="B29" s="50"/>
      <c r="C29" s="113" t="s">
        <v>141</v>
      </c>
      <c r="D29" s="29" t="s">
        <v>89</v>
      </c>
      <c r="E29" s="31" t="s">
        <v>79</v>
      </c>
      <c r="F29" s="31"/>
      <c r="G29" s="31"/>
      <c r="H29" s="16">
        <v>1</v>
      </c>
      <c r="I29" s="17">
        <v>2.8</v>
      </c>
      <c r="J29" s="18">
        <v>528</v>
      </c>
      <c r="K29" s="19">
        <v>1118</v>
      </c>
      <c r="L29" s="37">
        <f t="shared" si="10"/>
        <v>59.0304</v>
      </c>
      <c r="M29" s="86"/>
      <c r="N29" s="20">
        <f t="shared" si="11"/>
        <v>59.0304</v>
      </c>
      <c r="O29" s="85"/>
      <c r="P29" s="36"/>
      <c r="Q29" s="91"/>
      <c r="R29" s="36"/>
      <c r="S29" s="44"/>
    </row>
    <row r="30" spans="1:25" ht="15" x14ac:dyDescent="0.25">
      <c r="A30" s="32">
        <v>30</v>
      </c>
      <c r="B30" s="50"/>
      <c r="C30" s="113" t="s">
        <v>142</v>
      </c>
      <c r="D30" s="29" t="s">
        <v>88</v>
      </c>
      <c r="E30" s="31" t="s">
        <v>79</v>
      </c>
      <c r="F30" s="31"/>
      <c r="G30" s="31"/>
      <c r="H30" s="16">
        <v>1</v>
      </c>
      <c r="I30" s="17">
        <v>2.8</v>
      </c>
      <c r="J30" s="18">
        <v>50</v>
      </c>
      <c r="K30" s="19">
        <v>210</v>
      </c>
      <c r="L30" s="37">
        <f t="shared" si="10"/>
        <v>1.05</v>
      </c>
      <c r="M30" s="86"/>
      <c r="N30" s="20">
        <f t="shared" si="11"/>
        <v>1.05</v>
      </c>
      <c r="O30" s="85"/>
      <c r="P30" s="36"/>
      <c r="Q30" s="91"/>
      <c r="R30" s="36"/>
      <c r="S30" s="44"/>
    </row>
    <row r="31" spans="1:25" ht="15.75" thickBot="1" x14ac:dyDescent="0.3">
      <c r="A31" s="33">
        <v>31</v>
      </c>
      <c r="B31" s="51"/>
      <c r="C31" s="114"/>
      <c r="D31" s="30"/>
      <c r="E31" s="31"/>
      <c r="F31" s="31"/>
      <c r="G31" s="31"/>
      <c r="H31" s="21"/>
      <c r="I31" s="22"/>
      <c r="J31" s="23"/>
      <c r="K31" s="24"/>
      <c r="L31" s="37"/>
      <c r="M31" s="86"/>
      <c r="N31" s="20"/>
      <c r="O31" s="85"/>
      <c r="P31" s="36"/>
      <c r="Q31" s="91"/>
      <c r="R31" s="36"/>
      <c r="S31" s="45"/>
    </row>
    <row r="32" spans="1:25" s="2" customFormat="1" ht="15" customHeight="1" x14ac:dyDescent="0.25">
      <c r="A32" s="132" t="s">
        <v>20</v>
      </c>
      <c r="B32" s="134" t="s">
        <v>0</v>
      </c>
      <c r="C32" s="136" t="s">
        <v>184</v>
      </c>
      <c r="D32" s="138" t="s">
        <v>1</v>
      </c>
      <c r="E32" s="138" t="s">
        <v>2</v>
      </c>
      <c r="F32" s="157" t="s">
        <v>50</v>
      </c>
      <c r="G32" s="155" t="s">
        <v>3</v>
      </c>
      <c r="H32" s="149" t="s">
        <v>4</v>
      </c>
      <c r="I32" s="3" t="s">
        <v>6</v>
      </c>
      <c r="J32" s="4" t="s">
        <v>7</v>
      </c>
      <c r="K32" s="5" t="s">
        <v>8</v>
      </c>
      <c r="L32" s="172" t="s">
        <v>30</v>
      </c>
      <c r="M32" s="173"/>
      <c r="N32" s="138" t="s">
        <v>175</v>
      </c>
      <c r="O32" s="164"/>
      <c r="P32" s="182" t="s">
        <v>9</v>
      </c>
      <c r="Q32" s="180" t="s">
        <v>10</v>
      </c>
      <c r="R32" s="182" t="s">
        <v>9</v>
      </c>
      <c r="S32" s="180" t="s">
        <v>10</v>
      </c>
    </row>
    <row r="33" spans="1:19" s="2" customFormat="1" ht="17.25" customHeight="1" thickBot="1" x14ac:dyDescent="0.3">
      <c r="A33" s="133"/>
      <c r="B33" s="135"/>
      <c r="C33" s="137"/>
      <c r="D33" s="137"/>
      <c r="E33" s="137"/>
      <c r="F33" s="158"/>
      <c r="G33" s="156"/>
      <c r="H33" s="150"/>
      <c r="I33" s="151" t="s">
        <v>5</v>
      </c>
      <c r="J33" s="137"/>
      <c r="K33" s="152"/>
      <c r="L33" s="153" t="s">
        <v>16</v>
      </c>
      <c r="M33" s="137"/>
      <c r="N33" s="137"/>
      <c r="O33" s="154"/>
      <c r="P33" s="151"/>
      <c r="Q33" s="181"/>
      <c r="R33" s="151"/>
      <c r="S33" s="181"/>
    </row>
    <row r="34" spans="1:19" ht="20.100000000000001" customHeight="1" thickBot="1" x14ac:dyDescent="0.3">
      <c r="A34" s="124" t="s">
        <v>18</v>
      </c>
      <c r="B34" s="125"/>
      <c r="C34" s="88" t="s">
        <v>15</v>
      </c>
      <c r="D34" s="143" t="s">
        <v>14</v>
      </c>
      <c r="E34" s="144"/>
      <c r="F34" s="143" t="s">
        <v>19</v>
      </c>
      <c r="G34" s="143"/>
      <c r="H34" s="148"/>
      <c r="I34" s="147" t="s">
        <v>24</v>
      </c>
      <c r="J34" s="159"/>
      <c r="K34" s="147" t="s">
        <v>13</v>
      </c>
      <c r="L34" s="148"/>
      <c r="M34" s="6" t="s">
        <v>11</v>
      </c>
      <c r="N34" s="38">
        <v>1</v>
      </c>
      <c r="O34" s="176">
        <v>1</v>
      </c>
      <c r="P34" s="177"/>
      <c r="Q34" s="183">
        <v>4</v>
      </c>
      <c r="R34" s="183"/>
      <c r="S34" s="184"/>
    </row>
    <row r="35" spans="1:19" ht="20.100000000000001" customHeight="1" thickBot="1" x14ac:dyDescent="0.3">
      <c r="A35" s="126"/>
      <c r="B35" s="127"/>
      <c r="C35" s="139" t="s">
        <v>52</v>
      </c>
      <c r="D35" s="141" t="s">
        <v>58</v>
      </c>
      <c r="E35" s="142"/>
      <c r="F35" s="162" t="s">
        <v>153</v>
      </c>
      <c r="G35" s="162"/>
      <c r="H35" s="163"/>
      <c r="I35" s="160" t="s">
        <v>194</v>
      </c>
      <c r="J35" s="161"/>
      <c r="K35" s="174"/>
      <c r="L35" s="175"/>
      <c r="M35" s="7" t="s">
        <v>12</v>
      </c>
      <c r="N35" s="39">
        <v>2</v>
      </c>
      <c r="O35" s="178">
        <v>2</v>
      </c>
      <c r="P35" s="179"/>
      <c r="Q35" s="179">
        <v>5</v>
      </c>
      <c r="R35" s="179"/>
      <c r="S35" s="185"/>
    </row>
    <row r="36" spans="1:19" ht="19.5" customHeight="1" thickBot="1" x14ac:dyDescent="0.3">
      <c r="A36" s="128"/>
      <c r="B36" s="129"/>
      <c r="C36" s="140"/>
      <c r="D36" s="130" t="s">
        <v>123</v>
      </c>
      <c r="E36" s="131"/>
      <c r="F36" s="87" t="s">
        <v>17</v>
      </c>
      <c r="G36" s="145" t="s">
        <v>155</v>
      </c>
      <c r="H36" s="146"/>
      <c r="I36" s="145" t="s">
        <v>156</v>
      </c>
      <c r="J36" s="146"/>
      <c r="K36" s="145" t="s">
        <v>157</v>
      </c>
      <c r="L36" s="146"/>
      <c r="M36" s="145" t="s">
        <v>158</v>
      </c>
      <c r="N36" s="146"/>
      <c r="O36" s="167">
        <v>3</v>
      </c>
      <c r="P36" s="165"/>
      <c r="Q36" s="165">
        <v>6</v>
      </c>
      <c r="R36" s="165"/>
      <c r="S36" s="166"/>
    </row>
    <row r="39" spans="1:19" ht="15" x14ac:dyDescent="0.25">
      <c r="F39" s="58" t="s">
        <v>34</v>
      </c>
      <c r="J39" s="1" t="s">
        <v>54</v>
      </c>
    </row>
    <row r="40" spans="1:19" ht="15.75" x14ac:dyDescent="0.25">
      <c r="F40" s="40" t="s">
        <v>26</v>
      </c>
      <c r="G40" s="40"/>
      <c r="H40" s="40"/>
      <c r="I40" s="40"/>
      <c r="J40" s="40"/>
    </row>
    <row r="41" spans="1:19" x14ac:dyDescent="0.25">
      <c r="F41" s="97" t="s">
        <v>57</v>
      </c>
      <c r="K41" s="41"/>
      <c r="L41" s="41"/>
      <c r="M41" s="41"/>
      <c r="N41" s="41"/>
      <c r="O41" s="41"/>
      <c r="P41" s="41"/>
    </row>
    <row r="42" spans="1:19" x14ac:dyDescent="0.25">
      <c r="F42" s="42" t="s">
        <v>27</v>
      </c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</row>
    <row r="44" spans="1:19" x14ac:dyDescent="0.25">
      <c r="D44" s="1" t="s">
        <v>28</v>
      </c>
      <c r="G44" s="1" t="s">
        <v>29</v>
      </c>
      <c r="K44" s="43"/>
    </row>
  </sheetData>
  <mergeCells count="39">
    <mergeCell ref="Q36:S36"/>
    <mergeCell ref="M36:N36"/>
    <mergeCell ref="O36:P36"/>
    <mergeCell ref="AA10:AA11"/>
    <mergeCell ref="AA12:AA13"/>
    <mergeCell ref="L32:M32"/>
    <mergeCell ref="K35:L35"/>
    <mergeCell ref="O34:P34"/>
    <mergeCell ref="O35:P35"/>
    <mergeCell ref="Q32:Q33"/>
    <mergeCell ref="R32:R33"/>
    <mergeCell ref="P32:P33"/>
    <mergeCell ref="Q34:S34"/>
    <mergeCell ref="Q35:S35"/>
    <mergeCell ref="S32:S33"/>
    <mergeCell ref="G36:H36"/>
    <mergeCell ref="I36:J36"/>
    <mergeCell ref="K36:L36"/>
    <mergeCell ref="K34:L34"/>
    <mergeCell ref="H32:H33"/>
    <mergeCell ref="I33:K33"/>
    <mergeCell ref="L33:O33"/>
    <mergeCell ref="F34:H34"/>
    <mergeCell ref="G32:G33"/>
    <mergeCell ref="F32:F33"/>
    <mergeCell ref="I34:J34"/>
    <mergeCell ref="I35:J35"/>
    <mergeCell ref="F35:H35"/>
    <mergeCell ref="N32:O32"/>
    <mergeCell ref="A34:B36"/>
    <mergeCell ref="D36:E36"/>
    <mergeCell ref="A32:A33"/>
    <mergeCell ref="B32:B33"/>
    <mergeCell ref="C32:C33"/>
    <mergeCell ref="D32:D33"/>
    <mergeCell ref="E32:E33"/>
    <mergeCell ref="C35:C36"/>
    <mergeCell ref="D35:E35"/>
    <mergeCell ref="D34:E34"/>
  </mergeCells>
  <phoneticPr fontId="0" type="noConversion"/>
  <pageMargins left="0.27559055118110237" right="0.11811023622047245" top="0.47244094488188981" bottom="0" header="0.15748031496062992" footer="0.15748031496062992"/>
  <pageSetup paperSize="9" orientation="landscape" r:id="rId1"/>
  <cellWatches>
    <cellWatch r="Q31"/>
  </cellWatches>
  <ignoredErrors>
    <ignoredError sqref="C7:C8 C10:C11 C1 C9 C18 C17 C14 C28 C12 C29:C30 C19 C3:C4 C23:C25 C6 C26:C2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tabSelected="1" zoomScale="120" zoomScaleNormal="120" workbookViewId="0">
      <selection activeCell="U31" sqref="U31"/>
    </sheetView>
  </sheetViews>
  <sheetFormatPr defaultRowHeight="15" x14ac:dyDescent="0.25"/>
  <cols>
    <col min="1" max="1" width="4.140625" customWidth="1"/>
    <col min="2" max="2" width="3.28515625" customWidth="1"/>
    <col min="3" max="3" width="11.28515625" customWidth="1"/>
    <col min="4" max="4" width="25.7109375" customWidth="1"/>
    <col min="5" max="5" width="6.85546875" customWidth="1"/>
    <col min="6" max="6" width="5.7109375" customWidth="1"/>
    <col min="7" max="7" width="4.7109375" customWidth="1"/>
    <col min="8" max="9" width="6" customWidth="1"/>
    <col min="12" max="12" width="7.42578125" customWidth="1"/>
    <col min="13" max="13" width="8" customWidth="1"/>
    <col min="14" max="14" width="7.5703125" customWidth="1"/>
    <col min="15" max="15" width="8.140625" customWidth="1"/>
    <col min="16" max="16" width="6.85546875" customWidth="1"/>
    <col min="17" max="17" width="3.42578125" customWidth="1"/>
    <col min="18" max="18" width="7" customWidth="1"/>
    <col min="19" max="19" width="3.28515625" customWidth="1"/>
  </cols>
  <sheetData>
    <row r="1" spans="1:19" x14ac:dyDescent="0.25">
      <c r="A1" s="9">
        <v>1</v>
      </c>
      <c r="B1" s="49"/>
      <c r="C1" s="46"/>
      <c r="D1" s="107"/>
      <c r="E1" s="10"/>
      <c r="F1" s="10"/>
      <c r="G1" s="11"/>
      <c r="H1" s="12"/>
      <c r="I1" s="13"/>
      <c r="J1" s="14"/>
      <c r="K1" s="15"/>
      <c r="L1" s="108"/>
      <c r="M1" s="99"/>
      <c r="N1" s="100"/>
      <c r="O1" s="119"/>
      <c r="P1" s="102"/>
      <c r="Q1" s="103"/>
      <c r="R1" s="104"/>
      <c r="S1" s="105"/>
    </row>
    <row r="2" spans="1:19" x14ac:dyDescent="0.25">
      <c r="A2" s="32">
        <v>2</v>
      </c>
      <c r="B2" s="50"/>
      <c r="C2" s="117" t="s">
        <v>178</v>
      </c>
      <c r="D2" s="29" t="s">
        <v>90</v>
      </c>
      <c r="E2" s="31" t="s">
        <v>91</v>
      </c>
      <c r="F2" s="31"/>
      <c r="G2" s="31"/>
      <c r="H2" s="25">
        <v>4</v>
      </c>
      <c r="I2" s="26">
        <v>75</v>
      </c>
      <c r="J2" s="27">
        <v>75</v>
      </c>
      <c r="K2" s="28">
        <v>120</v>
      </c>
      <c r="L2" s="37"/>
      <c r="M2" s="86">
        <f t="shared" ref="M2" si="0">PRODUCT(I2,J2,K2,0.000001)</f>
        <v>0.67499999999999993</v>
      </c>
      <c r="N2" s="20"/>
      <c r="O2" s="89">
        <f t="shared" ref="O2" si="1">PRODUCT(H2,M2)</f>
        <v>2.6999999999999997</v>
      </c>
      <c r="P2" s="36">
        <v>14.4</v>
      </c>
      <c r="Q2" s="209">
        <v>1</v>
      </c>
      <c r="R2" s="192" t="s">
        <v>177</v>
      </c>
      <c r="S2" s="193"/>
    </row>
    <row r="3" spans="1:19" x14ac:dyDescent="0.25">
      <c r="A3" s="32">
        <v>3</v>
      </c>
      <c r="B3" s="50"/>
      <c r="C3" s="117"/>
      <c r="D3" s="29"/>
      <c r="E3" s="31"/>
      <c r="F3" s="31"/>
      <c r="G3" s="72"/>
      <c r="H3" s="16"/>
      <c r="I3" s="17"/>
      <c r="J3" s="18"/>
      <c r="K3" s="19"/>
      <c r="L3" s="37"/>
      <c r="M3" s="86"/>
      <c r="N3" s="20"/>
      <c r="O3" s="89"/>
      <c r="P3" s="36"/>
      <c r="Q3" s="91"/>
      <c r="R3" s="194"/>
      <c r="S3" s="195"/>
    </row>
    <row r="4" spans="1:19" x14ac:dyDescent="0.25">
      <c r="A4" s="32">
        <v>4</v>
      </c>
      <c r="B4" s="50"/>
      <c r="C4" s="118" t="s">
        <v>152</v>
      </c>
      <c r="D4" s="109" t="s">
        <v>151</v>
      </c>
      <c r="E4" s="31"/>
      <c r="F4" s="31"/>
      <c r="G4" s="72"/>
      <c r="H4" s="16"/>
      <c r="I4" s="17"/>
      <c r="J4" s="18"/>
      <c r="K4" s="19"/>
      <c r="L4" s="37"/>
      <c r="M4" s="86"/>
      <c r="N4" s="20"/>
      <c r="O4" s="89"/>
      <c r="P4" s="36"/>
      <c r="Q4" s="91"/>
      <c r="R4" s="36"/>
      <c r="S4" s="44"/>
    </row>
    <row r="5" spans="1:19" x14ac:dyDescent="0.25">
      <c r="A5" s="32">
        <v>5</v>
      </c>
      <c r="B5" s="50"/>
      <c r="C5" s="117">
        <v>60</v>
      </c>
      <c r="D5" s="29" t="s">
        <v>93</v>
      </c>
      <c r="E5" s="31"/>
      <c r="F5" s="31"/>
      <c r="G5" s="31"/>
      <c r="H5" s="16">
        <v>8</v>
      </c>
      <c r="I5" s="17" t="s">
        <v>94</v>
      </c>
      <c r="J5" s="18" t="s">
        <v>100</v>
      </c>
      <c r="K5" s="19">
        <v>40</v>
      </c>
      <c r="L5" s="111" t="s">
        <v>96</v>
      </c>
      <c r="M5" s="86"/>
      <c r="N5" s="111"/>
      <c r="O5" s="89"/>
      <c r="P5" s="36"/>
      <c r="Q5" s="91"/>
      <c r="R5" s="36"/>
      <c r="S5" s="44"/>
    </row>
    <row r="6" spans="1:19" x14ac:dyDescent="0.25">
      <c r="A6" s="32">
        <v>6</v>
      </c>
      <c r="B6" s="50"/>
      <c r="C6" s="117">
        <v>61</v>
      </c>
      <c r="D6" s="29" t="s">
        <v>93</v>
      </c>
      <c r="E6" s="31"/>
      <c r="F6" s="31"/>
      <c r="G6" s="31"/>
      <c r="H6" s="16">
        <v>6</v>
      </c>
      <c r="I6" s="17" t="s">
        <v>95</v>
      </c>
      <c r="J6" s="18" t="s">
        <v>100</v>
      </c>
      <c r="K6" s="19">
        <v>40</v>
      </c>
      <c r="L6" s="111" t="s">
        <v>97</v>
      </c>
      <c r="M6" s="86"/>
      <c r="N6" s="111"/>
      <c r="O6" s="89"/>
      <c r="P6" s="36"/>
      <c r="Q6" s="91"/>
      <c r="R6" s="36"/>
      <c r="S6" s="44"/>
    </row>
    <row r="7" spans="1:19" x14ac:dyDescent="0.25">
      <c r="A7" s="32">
        <v>7</v>
      </c>
      <c r="B7" s="50"/>
      <c r="C7" s="117">
        <v>62</v>
      </c>
      <c r="D7" s="29" t="s">
        <v>98</v>
      </c>
      <c r="E7" s="31"/>
      <c r="F7" s="31"/>
      <c r="G7" s="34"/>
      <c r="H7" s="16">
        <v>10</v>
      </c>
      <c r="I7" s="17" t="s">
        <v>99</v>
      </c>
      <c r="J7" s="18" t="s">
        <v>100</v>
      </c>
      <c r="K7" s="19">
        <v>40</v>
      </c>
      <c r="L7" s="112" t="s">
        <v>180</v>
      </c>
      <c r="M7" s="86"/>
      <c r="N7" s="111"/>
      <c r="O7" s="89"/>
      <c r="P7" s="36"/>
      <c r="Q7" s="91"/>
      <c r="R7" s="36"/>
      <c r="S7" s="44"/>
    </row>
    <row r="8" spans="1:19" x14ac:dyDescent="0.25">
      <c r="A8" s="32">
        <v>8</v>
      </c>
      <c r="B8" s="50"/>
      <c r="C8" s="117">
        <v>63</v>
      </c>
      <c r="D8" s="29" t="s">
        <v>174</v>
      </c>
      <c r="E8" s="31"/>
      <c r="F8" s="31"/>
      <c r="G8" s="35"/>
      <c r="H8" s="16">
        <v>12</v>
      </c>
      <c r="I8" s="17" t="s">
        <v>101</v>
      </c>
      <c r="J8" s="18"/>
      <c r="K8" s="19"/>
      <c r="L8" s="112" t="s">
        <v>160</v>
      </c>
      <c r="M8" s="86"/>
      <c r="N8" s="111"/>
      <c r="O8" s="89"/>
      <c r="P8" s="36"/>
      <c r="Q8" s="91"/>
      <c r="R8" s="36"/>
      <c r="S8" s="44"/>
    </row>
    <row r="9" spans="1:19" x14ac:dyDescent="0.25">
      <c r="A9" s="32">
        <v>9</v>
      </c>
      <c r="B9" s="50"/>
      <c r="C9" s="117">
        <v>64</v>
      </c>
      <c r="D9" s="29" t="s">
        <v>145</v>
      </c>
      <c r="E9" s="31"/>
      <c r="F9" s="31"/>
      <c r="G9" s="31"/>
      <c r="H9" s="16">
        <v>235</v>
      </c>
      <c r="I9" s="17"/>
      <c r="J9" s="18"/>
      <c r="K9" s="19"/>
      <c r="L9" s="112" t="s">
        <v>103</v>
      </c>
      <c r="M9" s="86"/>
      <c r="N9" s="111"/>
      <c r="O9" s="89"/>
      <c r="P9" s="36"/>
      <c r="Q9" s="91"/>
      <c r="R9" s="36"/>
      <c r="S9" s="44"/>
    </row>
    <row r="10" spans="1:19" x14ac:dyDescent="0.25">
      <c r="A10" s="32">
        <v>10</v>
      </c>
      <c r="B10" s="50"/>
      <c r="C10" s="117">
        <v>65</v>
      </c>
      <c r="D10" s="29" t="s">
        <v>165</v>
      </c>
      <c r="E10" s="31"/>
      <c r="F10" s="31"/>
      <c r="G10" s="31"/>
      <c r="H10" s="16">
        <v>96</v>
      </c>
      <c r="I10" s="17"/>
      <c r="J10" s="18"/>
      <c r="K10" s="19"/>
      <c r="L10" s="112"/>
      <c r="M10" s="86"/>
      <c r="N10" s="111"/>
      <c r="O10" s="89"/>
      <c r="P10" s="36"/>
      <c r="Q10" s="91"/>
      <c r="R10" s="36"/>
      <c r="S10" s="44"/>
    </row>
    <row r="11" spans="1:19" x14ac:dyDescent="0.25">
      <c r="A11" s="32">
        <v>11</v>
      </c>
      <c r="B11" s="50"/>
      <c r="C11" s="117">
        <v>66</v>
      </c>
      <c r="D11" s="29" t="s">
        <v>166</v>
      </c>
      <c r="E11" s="31"/>
      <c r="F11" s="31"/>
      <c r="G11" s="31"/>
      <c r="H11" s="16">
        <v>37</v>
      </c>
      <c r="I11" s="17"/>
      <c r="J11" s="18"/>
      <c r="K11" s="19"/>
      <c r="L11" s="112"/>
      <c r="M11" s="86"/>
      <c r="N11" s="111"/>
      <c r="O11" s="89"/>
      <c r="P11" s="36"/>
      <c r="Q11" s="91"/>
      <c r="R11" s="36"/>
      <c r="S11" s="44"/>
    </row>
    <row r="12" spans="1:19" x14ac:dyDescent="0.25">
      <c r="A12" s="32">
        <v>12</v>
      </c>
      <c r="B12" s="50"/>
      <c r="C12" s="116"/>
      <c r="D12" s="29"/>
      <c r="E12" s="31"/>
      <c r="F12" s="31"/>
      <c r="G12" s="31"/>
      <c r="H12" s="16"/>
      <c r="I12" s="17"/>
      <c r="J12" s="18"/>
      <c r="K12" s="19"/>
      <c r="L12" s="112"/>
      <c r="M12" s="86"/>
      <c r="N12" s="111"/>
      <c r="O12" s="89"/>
      <c r="P12" s="36"/>
      <c r="Q12" s="91"/>
      <c r="R12" s="36"/>
      <c r="S12" s="44"/>
    </row>
    <row r="13" spans="1:19" x14ac:dyDescent="0.25">
      <c r="A13" s="32">
        <v>13</v>
      </c>
      <c r="B13" s="50"/>
      <c r="C13" s="118" t="s">
        <v>150</v>
      </c>
      <c r="D13" s="109" t="s">
        <v>102</v>
      </c>
      <c r="E13" s="31"/>
      <c r="F13" s="31"/>
      <c r="G13" s="31"/>
      <c r="H13" s="16"/>
      <c r="I13" s="17"/>
      <c r="J13" s="18"/>
      <c r="K13" s="19"/>
      <c r="L13" s="120" t="s">
        <v>188</v>
      </c>
      <c r="M13" s="86"/>
      <c r="N13" s="111"/>
      <c r="O13" s="89"/>
      <c r="P13" s="36"/>
      <c r="Q13" s="91"/>
      <c r="R13" s="36"/>
      <c r="S13" s="44"/>
    </row>
    <row r="14" spans="1:19" x14ac:dyDescent="0.25">
      <c r="A14" s="32">
        <v>14</v>
      </c>
      <c r="B14" s="50"/>
      <c r="C14" s="116">
        <v>70</v>
      </c>
      <c r="D14" s="29" t="s">
        <v>104</v>
      </c>
      <c r="E14" s="31"/>
      <c r="F14" s="31"/>
      <c r="G14" s="31"/>
      <c r="H14" s="16">
        <v>8</v>
      </c>
      <c r="I14" s="17" t="s">
        <v>101</v>
      </c>
      <c r="J14" s="18" t="s">
        <v>100</v>
      </c>
      <c r="K14" s="19">
        <v>45</v>
      </c>
      <c r="L14" s="112" t="s">
        <v>105</v>
      </c>
      <c r="M14" s="86"/>
      <c r="N14" s="111"/>
      <c r="O14" s="89"/>
      <c r="P14" s="36"/>
      <c r="Q14" s="91"/>
      <c r="R14" s="36"/>
      <c r="S14" s="44"/>
    </row>
    <row r="15" spans="1:19" x14ac:dyDescent="0.25">
      <c r="A15" s="32">
        <v>15</v>
      </c>
      <c r="B15" s="50"/>
      <c r="C15" s="116">
        <v>71</v>
      </c>
      <c r="D15" s="29" t="s">
        <v>106</v>
      </c>
      <c r="E15" s="31"/>
      <c r="F15" s="31"/>
      <c r="G15" s="31"/>
      <c r="H15" s="16">
        <v>2</v>
      </c>
      <c r="I15" s="17" t="s">
        <v>101</v>
      </c>
      <c r="J15" s="18" t="s">
        <v>100</v>
      </c>
      <c r="K15" s="19">
        <v>55</v>
      </c>
      <c r="L15" s="112" t="s">
        <v>119</v>
      </c>
      <c r="M15" s="86"/>
      <c r="N15" s="111"/>
      <c r="O15" s="89"/>
      <c r="P15" s="36"/>
      <c r="Q15" s="91"/>
      <c r="R15" s="36"/>
      <c r="S15" s="44"/>
    </row>
    <row r="16" spans="1:19" x14ac:dyDescent="0.25">
      <c r="A16" s="32">
        <v>16</v>
      </c>
      <c r="B16" s="50"/>
      <c r="C16" s="116">
        <v>72</v>
      </c>
      <c r="D16" s="29" t="s">
        <v>107</v>
      </c>
      <c r="E16" s="31"/>
      <c r="F16" s="31"/>
      <c r="G16" s="31"/>
      <c r="H16" s="16">
        <v>10</v>
      </c>
      <c r="I16" s="17" t="s">
        <v>108</v>
      </c>
      <c r="J16" s="18"/>
      <c r="K16" s="19"/>
      <c r="L16" s="112" t="s">
        <v>109</v>
      </c>
      <c r="M16" s="86"/>
      <c r="N16" s="111"/>
      <c r="O16" s="89"/>
      <c r="P16" s="36"/>
      <c r="Q16" s="91"/>
      <c r="R16" s="36"/>
      <c r="S16" s="44"/>
    </row>
    <row r="17" spans="1:19" x14ac:dyDescent="0.25">
      <c r="A17" s="32">
        <v>17</v>
      </c>
      <c r="B17" s="50"/>
      <c r="C17" s="116">
        <v>73</v>
      </c>
      <c r="D17" s="29" t="s">
        <v>110</v>
      </c>
      <c r="E17" s="31"/>
      <c r="F17" s="31"/>
      <c r="G17" s="31"/>
      <c r="H17" s="16">
        <v>2</v>
      </c>
      <c r="I17" s="17" t="s">
        <v>101</v>
      </c>
      <c r="J17" s="18"/>
      <c r="K17" s="19"/>
      <c r="L17" s="112" t="s">
        <v>111</v>
      </c>
      <c r="M17" s="86"/>
      <c r="N17" s="111"/>
      <c r="O17" s="89"/>
      <c r="P17" s="36"/>
      <c r="Q17" s="91"/>
      <c r="R17" s="36"/>
      <c r="S17" s="44"/>
    </row>
    <row r="18" spans="1:19" x14ac:dyDescent="0.25">
      <c r="A18" s="32">
        <v>18</v>
      </c>
      <c r="B18" s="50"/>
      <c r="C18" s="116">
        <v>74</v>
      </c>
      <c r="D18" s="29" t="s">
        <v>112</v>
      </c>
      <c r="E18" s="31"/>
      <c r="F18" s="31"/>
      <c r="G18" s="31"/>
      <c r="H18" s="16">
        <v>4</v>
      </c>
      <c r="I18" s="17" t="s">
        <v>101</v>
      </c>
      <c r="J18" s="18" t="s">
        <v>113</v>
      </c>
      <c r="K18" s="19">
        <v>110</v>
      </c>
      <c r="L18" s="112" t="s">
        <v>114</v>
      </c>
      <c r="M18" s="86"/>
      <c r="N18" s="111"/>
      <c r="O18" s="196" t="s">
        <v>192</v>
      </c>
      <c r="P18" s="197"/>
      <c r="Q18" s="198"/>
      <c r="R18" s="199"/>
      <c r="S18" s="44"/>
    </row>
    <row r="19" spans="1:19" x14ac:dyDescent="0.25">
      <c r="A19" s="32">
        <v>19</v>
      </c>
      <c r="B19" s="50"/>
      <c r="C19" s="116">
        <v>75</v>
      </c>
      <c r="D19" s="29" t="s">
        <v>115</v>
      </c>
      <c r="E19" s="31"/>
      <c r="F19" s="31"/>
      <c r="G19" s="31"/>
      <c r="H19" s="16">
        <v>4</v>
      </c>
      <c r="I19" s="17" t="s">
        <v>116</v>
      </c>
      <c r="J19" s="18"/>
      <c r="K19" s="19"/>
      <c r="L19" s="112" t="s">
        <v>117</v>
      </c>
      <c r="M19" s="86"/>
      <c r="N19" s="20"/>
      <c r="O19" s="196"/>
      <c r="P19" s="197"/>
      <c r="Q19" s="198"/>
      <c r="R19" s="199"/>
      <c r="S19" s="44"/>
    </row>
    <row r="20" spans="1:19" x14ac:dyDescent="0.25">
      <c r="A20" s="32">
        <v>20</v>
      </c>
      <c r="B20" s="50"/>
      <c r="C20" s="116">
        <v>76</v>
      </c>
      <c r="D20" s="29" t="s">
        <v>118</v>
      </c>
      <c r="E20" s="31"/>
      <c r="F20" s="31"/>
      <c r="G20" s="31"/>
      <c r="H20" s="16">
        <v>1</v>
      </c>
      <c r="I20" s="17"/>
      <c r="J20" s="18"/>
      <c r="K20" s="19"/>
      <c r="L20" s="112" t="s">
        <v>161</v>
      </c>
      <c r="M20" s="86"/>
      <c r="N20" s="20"/>
      <c r="O20" s="89"/>
      <c r="P20" s="36"/>
      <c r="Q20" s="91"/>
      <c r="R20" s="36"/>
      <c r="S20" s="44"/>
    </row>
    <row r="21" spans="1:19" x14ac:dyDescent="0.25">
      <c r="A21" s="32">
        <v>21</v>
      </c>
      <c r="B21" s="50"/>
      <c r="C21" s="47"/>
      <c r="D21" s="29"/>
      <c r="E21" s="31"/>
      <c r="F21" s="31"/>
      <c r="G21" s="31"/>
      <c r="H21" s="16"/>
      <c r="I21" s="17"/>
      <c r="J21" s="18"/>
      <c r="K21" s="19"/>
      <c r="L21" s="112"/>
      <c r="M21" s="86"/>
      <c r="N21" s="20"/>
      <c r="O21" s="89"/>
      <c r="P21" s="36"/>
      <c r="Q21" s="91"/>
      <c r="R21" s="36"/>
      <c r="S21" s="44"/>
    </row>
    <row r="22" spans="1:19" x14ac:dyDescent="0.25">
      <c r="A22" s="32">
        <v>22</v>
      </c>
      <c r="B22" s="50"/>
      <c r="C22" s="47"/>
      <c r="D22" s="29"/>
      <c r="E22" s="31"/>
      <c r="F22" s="31"/>
      <c r="G22" s="31"/>
      <c r="H22" s="16"/>
      <c r="I22" s="17"/>
      <c r="J22" s="18"/>
      <c r="K22" s="19"/>
      <c r="L22" s="112"/>
      <c r="M22" s="86"/>
      <c r="N22" s="20"/>
      <c r="O22" s="89"/>
      <c r="P22" s="36"/>
      <c r="Q22" s="91"/>
      <c r="R22" s="36"/>
      <c r="S22" s="44"/>
    </row>
    <row r="23" spans="1:19" x14ac:dyDescent="0.25">
      <c r="A23" s="32">
        <v>23</v>
      </c>
      <c r="B23" s="50"/>
      <c r="C23" s="47"/>
      <c r="D23" s="29"/>
      <c r="E23" s="31"/>
      <c r="F23" s="31"/>
      <c r="G23" s="31"/>
      <c r="H23" s="16"/>
      <c r="I23" s="17"/>
      <c r="J23" s="18"/>
      <c r="K23" s="19"/>
      <c r="L23" s="112"/>
      <c r="M23" s="86"/>
      <c r="N23" s="20"/>
      <c r="O23" s="89"/>
      <c r="P23" s="36"/>
      <c r="Q23" s="91"/>
      <c r="R23" s="36"/>
      <c r="S23" s="44"/>
    </row>
    <row r="24" spans="1:19" x14ac:dyDescent="0.25">
      <c r="A24" s="32">
        <v>24</v>
      </c>
      <c r="B24" s="50"/>
      <c r="C24" s="118" t="s">
        <v>149</v>
      </c>
      <c r="D24" s="109" t="s">
        <v>148</v>
      </c>
      <c r="E24" s="31"/>
      <c r="F24" s="31"/>
      <c r="G24" s="31"/>
      <c r="H24" s="16"/>
      <c r="I24" s="17"/>
      <c r="J24" s="18"/>
      <c r="K24" s="19"/>
      <c r="L24" s="112"/>
      <c r="M24" s="86"/>
      <c r="N24" s="20"/>
      <c r="O24" s="89"/>
      <c r="P24" s="36"/>
      <c r="Q24" s="91"/>
      <c r="R24" s="36"/>
      <c r="S24" s="44"/>
    </row>
    <row r="25" spans="1:19" x14ac:dyDescent="0.25">
      <c r="A25" s="32">
        <v>25</v>
      </c>
      <c r="B25" s="50"/>
      <c r="C25" s="116" t="s">
        <v>172</v>
      </c>
      <c r="D25" s="121" t="s">
        <v>120</v>
      </c>
      <c r="E25" s="122" t="s">
        <v>187</v>
      </c>
      <c r="F25" s="31"/>
      <c r="G25" s="31"/>
      <c r="H25" s="16">
        <v>2</v>
      </c>
      <c r="I25" s="17">
        <v>1.8</v>
      </c>
      <c r="J25" s="18">
        <v>315</v>
      </c>
      <c r="K25" s="19">
        <v>695</v>
      </c>
      <c r="L25" s="37">
        <f t="shared" ref="L25" si="2">PRODUCT(K25,J25,0.0001)</f>
        <v>21.892500000000002</v>
      </c>
      <c r="M25" s="86"/>
      <c r="N25" s="20">
        <f t="shared" ref="N25" si="3">PRODUCT(H25,L25,1)</f>
        <v>43.785000000000004</v>
      </c>
      <c r="O25" s="85"/>
      <c r="P25" s="112"/>
      <c r="Q25" s="91"/>
      <c r="R25" s="36"/>
      <c r="S25" s="44"/>
    </row>
    <row r="26" spans="1:19" x14ac:dyDescent="0.25">
      <c r="A26" s="32">
        <v>26</v>
      </c>
      <c r="B26" s="50"/>
      <c r="C26" s="116">
        <v>81</v>
      </c>
      <c r="D26" s="29" t="s">
        <v>144</v>
      </c>
      <c r="E26" s="31"/>
      <c r="F26" s="31"/>
      <c r="G26" s="31"/>
      <c r="H26" s="16">
        <v>40</v>
      </c>
      <c r="I26" s="17"/>
      <c r="J26" s="18"/>
      <c r="K26" s="19"/>
      <c r="L26" s="112" t="s">
        <v>143</v>
      </c>
      <c r="M26" s="86"/>
      <c r="N26" s="20"/>
      <c r="O26" s="89"/>
      <c r="P26" s="36"/>
      <c r="Q26" s="91"/>
      <c r="R26" s="36"/>
      <c r="S26" s="44"/>
    </row>
    <row r="27" spans="1:19" x14ac:dyDescent="0.25">
      <c r="A27" s="32">
        <v>27</v>
      </c>
      <c r="B27" s="50"/>
      <c r="C27" s="115">
        <v>82</v>
      </c>
      <c r="D27" s="29" t="s">
        <v>121</v>
      </c>
      <c r="E27" s="31"/>
      <c r="F27" s="31"/>
      <c r="G27" s="31"/>
      <c r="H27" s="16"/>
      <c r="I27" s="17" t="s">
        <v>122</v>
      </c>
      <c r="J27" s="18" t="s">
        <v>100</v>
      </c>
      <c r="K27" s="19">
        <v>480</v>
      </c>
      <c r="L27" s="112" t="s">
        <v>147</v>
      </c>
      <c r="M27" s="86"/>
      <c r="N27" s="20"/>
      <c r="O27" s="89"/>
      <c r="P27" s="36"/>
      <c r="Q27" s="91"/>
      <c r="R27" s="36"/>
      <c r="S27" s="44"/>
    </row>
    <row r="28" spans="1:19" x14ac:dyDescent="0.25">
      <c r="A28" s="32">
        <v>28</v>
      </c>
      <c r="B28" s="50"/>
      <c r="C28" s="116">
        <v>83</v>
      </c>
      <c r="D28" s="29" t="s">
        <v>145</v>
      </c>
      <c r="E28" s="31"/>
      <c r="F28" s="31"/>
      <c r="G28" s="31"/>
      <c r="H28" s="16">
        <v>80</v>
      </c>
      <c r="I28" s="17"/>
      <c r="J28" s="18"/>
      <c r="K28" s="19"/>
      <c r="L28" s="112" t="s">
        <v>146</v>
      </c>
      <c r="M28" s="86"/>
      <c r="N28" s="20"/>
      <c r="O28" s="89"/>
      <c r="P28" s="36"/>
      <c r="Q28" s="91"/>
      <c r="R28" s="36"/>
      <c r="S28" s="44"/>
    </row>
    <row r="29" spans="1:19" x14ac:dyDescent="0.25">
      <c r="A29" s="32">
        <v>29</v>
      </c>
      <c r="B29" s="50"/>
      <c r="C29" s="116">
        <v>84</v>
      </c>
      <c r="D29" s="29" t="s">
        <v>185</v>
      </c>
      <c r="E29" s="31"/>
      <c r="F29" s="31"/>
      <c r="G29" s="31"/>
      <c r="H29" s="16">
        <v>3</v>
      </c>
      <c r="I29" s="17">
        <v>60</v>
      </c>
      <c r="J29" s="18" t="s">
        <v>100</v>
      </c>
      <c r="K29" s="19">
        <v>1100</v>
      </c>
      <c r="L29" s="112" t="s">
        <v>186</v>
      </c>
      <c r="M29" s="86"/>
      <c r="N29" s="20"/>
      <c r="O29" s="89"/>
      <c r="P29" s="36"/>
      <c r="Q29" s="91"/>
      <c r="R29" s="36"/>
      <c r="S29" s="44"/>
    </row>
    <row r="30" spans="1:19" x14ac:dyDescent="0.25">
      <c r="A30" s="32">
        <v>30</v>
      </c>
      <c r="B30" s="50"/>
      <c r="C30" s="47"/>
      <c r="D30" s="29"/>
      <c r="E30" s="31"/>
      <c r="F30" s="31"/>
      <c r="G30" s="31"/>
      <c r="H30" s="16"/>
      <c r="I30" s="17"/>
      <c r="J30" s="18"/>
      <c r="K30" s="19"/>
      <c r="L30" s="37"/>
      <c r="M30" s="86"/>
      <c r="N30" s="20"/>
      <c r="O30" s="89"/>
      <c r="P30" s="36"/>
      <c r="Q30" s="91"/>
      <c r="R30" s="36"/>
      <c r="S30" s="44"/>
    </row>
    <row r="31" spans="1:19" ht="15.75" thickBot="1" x14ac:dyDescent="0.3">
      <c r="A31" s="33">
        <v>31</v>
      </c>
      <c r="B31" s="93"/>
      <c r="C31" s="48"/>
      <c r="D31" s="30"/>
      <c r="E31" s="31"/>
      <c r="F31" s="31"/>
      <c r="G31" s="31"/>
      <c r="H31" s="21"/>
      <c r="I31" s="22"/>
      <c r="J31" s="23"/>
      <c r="K31" s="24"/>
      <c r="L31" s="37"/>
      <c r="M31" s="86"/>
      <c r="N31" s="20"/>
      <c r="O31" s="89"/>
      <c r="P31" s="90"/>
      <c r="Q31" s="92"/>
      <c r="R31" s="90"/>
      <c r="S31" s="45"/>
    </row>
    <row r="32" spans="1:19" x14ac:dyDescent="0.25">
      <c r="A32" s="132" t="s">
        <v>20</v>
      </c>
      <c r="B32" s="134" t="s">
        <v>0</v>
      </c>
      <c r="C32" s="136" t="s">
        <v>159</v>
      </c>
      <c r="D32" s="138" t="s">
        <v>1</v>
      </c>
      <c r="E32" s="138" t="s">
        <v>2</v>
      </c>
      <c r="F32" s="157" t="s">
        <v>51</v>
      </c>
      <c r="G32" s="155" t="s">
        <v>3</v>
      </c>
      <c r="H32" s="149" t="s">
        <v>4</v>
      </c>
      <c r="I32" s="3" t="s">
        <v>6</v>
      </c>
      <c r="J32" s="4" t="s">
        <v>7</v>
      </c>
      <c r="K32" s="5" t="s">
        <v>8</v>
      </c>
      <c r="L32" s="172" t="s">
        <v>30</v>
      </c>
      <c r="M32" s="173"/>
      <c r="N32" s="138" t="s">
        <v>175</v>
      </c>
      <c r="O32" s="164"/>
      <c r="P32" s="186" t="s">
        <v>9</v>
      </c>
      <c r="Q32" s="180" t="s">
        <v>10</v>
      </c>
      <c r="R32" s="182" t="s">
        <v>9</v>
      </c>
      <c r="S32" s="180" t="s">
        <v>10</v>
      </c>
    </row>
    <row r="33" spans="1:19" ht="15.75" thickBot="1" x14ac:dyDescent="0.3">
      <c r="A33" s="133"/>
      <c r="B33" s="135"/>
      <c r="C33" s="137"/>
      <c r="D33" s="137"/>
      <c r="E33" s="137"/>
      <c r="F33" s="158"/>
      <c r="G33" s="156"/>
      <c r="H33" s="150"/>
      <c r="I33" s="151" t="s">
        <v>5</v>
      </c>
      <c r="J33" s="137"/>
      <c r="K33" s="152"/>
      <c r="L33" s="153" t="s">
        <v>16</v>
      </c>
      <c r="M33" s="137"/>
      <c r="N33" s="137"/>
      <c r="O33" s="154"/>
      <c r="P33" s="151"/>
      <c r="Q33" s="181"/>
      <c r="R33" s="151"/>
      <c r="S33" s="181"/>
    </row>
    <row r="34" spans="1:19" ht="22.5" customHeight="1" thickBot="1" x14ac:dyDescent="0.3">
      <c r="A34" s="187" t="s">
        <v>18</v>
      </c>
      <c r="B34" s="125"/>
      <c r="C34" s="88" t="s">
        <v>15</v>
      </c>
      <c r="D34" s="143" t="s">
        <v>173</v>
      </c>
      <c r="E34" s="144"/>
      <c r="F34" s="143" t="s">
        <v>19</v>
      </c>
      <c r="G34" s="143"/>
      <c r="H34" s="148"/>
      <c r="I34" s="147" t="s">
        <v>24</v>
      </c>
      <c r="J34" s="159"/>
      <c r="K34" s="147" t="s">
        <v>13</v>
      </c>
      <c r="L34" s="148"/>
      <c r="M34" s="6" t="s">
        <v>11</v>
      </c>
      <c r="N34" s="38">
        <v>2</v>
      </c>
      <c r="O34" s="210" t="s">
        <v>92</v>
      </c>
      <c r="P34" s="209"/>
      <c r="Q34" s="183">
        <v>4</v>
      </c>
      <c r="R34" s="183"/>
      <c r="S34" s="184"/>
    </row>
    <row r="35" spans="1:19" ht="18" customHeight="1" thickBot="1" x14ac:dyDescent="0.3">
      <c r="A35" s="126"/>
      <c r="B35" s="127"/>
      <c r="C35" s="190" t="s">
        <v>53</v>
      </c>
      <c r="D35" s="141" t="s">
        <v>58</v>
      </c>
      <c r="E35" s="142"/>
      <c r="F35" s="162" t="s">
        <v>153</v>
      </c>
      <c r="G35" s="162"/>
      <c r="H35" s="163"/>
      <c r="I35" s="174" t="s">
        <v>193</v>
      </c>
      <c r="J35" s="161"/>
      <c r="K35" s="174"/>
      <c r="L35" s="175"/>
      <c r="M35" s="7" t="s">
        <v>12</v>
      </c>
      <c r="N35" s="39">
        <v>2</v>
      </c>
      <c r="O35" s="178">
        <v>2</v>
      </c>
      <c r="P35" s="179"/>
      <c r="Q35" s="179">
        <v>5</v>
      </c>
      <c r="R35" s="179"/>
      <c r="S35" s="185"/>
    </row>
    <row r="36" spans="1:19" ht="17.25" customHeight="1" thickBot="1" x14ac:dyDescent="0.3">
      <c r="A36" s="128"/>
      <c r="B36" s="129"/>
      <c r="C36" s="191"/>
      <c r="D36" s="188" t="s">
        <v>154</v>
      </c>
      <c r="E36" s="189"/>
      <c r="F36" s="87" t="s">
        <v>17</v>
      </c>
      <c r="G36" s="145" t="s">
        <v>155</v>
      </c>
      <c r="H36" s="146"/>
      <c r="I36" s="145" t="s">
        <v>156</v>
      </c>
      <c r="J36" s="146"/>
      <c r="K36" s="145" t="s">
        <v>157</v>
      </c>
      <c r="L36" s="146"/>
      <c r="M36" s="145" t="s">
        <v>158</v>
      </c>
      <c r="N36" s="146"/>
      <c r="O36" s="167">
        <v>3</v>
      </c>
      <c r="P36" s="165"/>
      <c r="Q36" s="165">
        <v>6</v>
      </c>
      <c r="R36" s="165"/>
      <c r="S36" s="166"/>
    </row>
  </sheetData>
  <mergeCells count="38">
    <mergeCell ref="R2:S3"/>
    <mergeCell ref="O18:R19"/>
    <mergeCell ref="Q36:S36"/>
    <mergeCell ref="I36:J36"/>
    <mergeCell ref="K36:L36"/>
    <mergeCell ref="M36:N36"/>
    <mergeCell ref="O36:P36"/>
    <mergeCell ref="I34:J34"/>
    <mergeCell ref="K34:L34"/>
    <mergeCell ref="Q34:S34"/>
    <mergeCell ref="I35:J35"/>
    <mergeCell ref="K35:L35"/>
    <mergeCell ref="O35:P35"/>
    <mergeCell ref="Q35:S35"/>
    <mergeCell ref="R32:R33"/>
    <mergeCell ref="A34:B36"/>
    <mergeCell ref="D34:E34"/>
    <mergeCell ref="F34:H34"/>
    <mergeCell ref="D35:E35"/>
    <mergeCell ref="F35:H35"/>
    <mergeCell ref="D36:E36"/>
    <mergeCell ref="G36:H36"/>
    <mergeCell ref="C35:C36"/>
    <mergeCell ref="S32:S33"/>
    <mergeCell ref="I33:K33"/>
    <mergeCell ref="L33:O33"/>
    <mergeCell ref="L32:M32"/>
    <mergeCell ref="N32:O32"/>
    <mergeCell ref="P32:P33"/>
    <mergeCell ref="Q32:Q33"/>
    <mergeCell ref="G32:G33"/>
    <mergeCell ref="H32:H33"/>
    <mergeCell ref="F32:F33"/>
    <mergeCell ref="A32:A33"/>
    <mergeCell ref="B32:B33"/>
    <mergeCell ref="C32:C33"/>
    <mergeCell ref="D32:D33"/>
    <mergeCell ref="E32:E33"/>
  </mergeCells>
  <phoneticPr fontId="0" type="noConversion"/>
  <printOptions horizontalCentered="1"/>
  <pageMargins left="7.874015748031496E-2" right="0" top="0.6692913385826772" bottom="3.937007874015748E-2" header="0.31496062992125984" footer="3.937007874015748E-2"/>
  <pageSetup paperSize="9" orientation="landscape" horizontalDpi="300" verticalDpi="300" r:id="rId1"/>
  <ignoredErrors>
    <ignoredError sqref="C13 C24 C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zoomScale="120" zoomScaleNormal="120" workbookViewId="0">
      <selection activeCell="D1" sqref="D1"/>
    </sheetView>
  </sheetViews>
  <sheetFormatPr defaultRowHeight="15" x14ac:dyDescent="0.25"/>
  <cols>
    <col min="1" max="1" width="3.85546875" customWidth="1"/>
    <col min="2" max="2" width="4.28515625" customWidth="1"/>
    <col min="3" max="3" width="10.7109375" customWidth="1"/>
    <col min="4" max="4" width="26.42578125" customWidth="1"/>
    <col min="5" max="5" width="5.85546875" customWidth="1"/>
    <col min="6" max="6" width="5.28515625" customWidth="1"/>
    <col min="7" max="7" width="5" customWidth="1"/>
    <col min="8" max="8" width="6" customWidth="1"/>
    <col min="9" max="9" width="5.7109375" customWidth="1"/>
    <col min="10" max="10" width="6.7109375" customWidth="1"/>
    <col min="11" max="11" width="7.42578125" customWidth="1"/>
    <col min="12" max="12" width="7.85546875" customWidth="1"/>
    <col min="13" max="13" width="7.7109375" customWidth="1"/>
    <col min="14" max="14" width="8.42578125" customWidth="1"/>
    <col min="15" max="15" width="8.140625" customWidth="1"/>
    <col min="17" max="17" width="3.28515625" customWidth="1"/>
    <col min="18" max="18" width="9.28515625" customWidth="1"/>
    <col min="19" max="19" width="3.42578125" customWidth="1"/>
  </cols>
  <sheetData>
    <row r="1" spans="1:19" x14ac:dyDescent="0.25">
      <c r="A1" s="9">
        <v>1</v>
      </c>
      <c r="B1" s="94"/>
      <c r="C1" s="46"/>
      <c r="D1" s="8"/>
      <c r="E1" s="10"/>
      <c r="F1" s="10"/>
      <c r="G1" s="11"/>
      <c r="H1" s="12"/>
      <c r="I1" s="13"/>
      <c r="J1" s="14"/>
      <c r="K1" s="15"/>
      <c r="L1" s="98">
        <f>PRODUCT(K1,J1,0.0001)</f>
        <v>1E-4</v>
      </c>
      <c r="M1" s="99">
        <f>PRODUCT(I1,J1,K1,0.000001)</f>
        <v>9.9999999999999995E-7</v>
      </c>
      <c r="N1" s="100">
        <f t="shared" ref="N1:N31" si="0">PRODUCT(H1,L1,1)</f>
        <v>1E-4</v>
      </c>
      <c r="O1" s="106">
        <f>PRODUCT(H1,M1)</f>
        <v>9.9999999999999995E-7</v>
      </c>
      <c r="P1" s="104">
        <f>SUM(N1)</f>
        <v>1E-4</v>
      </c>
      <c r="Q1" s="103"/>
      <c r="R1" s="104">
        <f>SUM(P1)</f>
        <v>1E-4</v>
      </c>
      <c r="S1" s="105"/>
    </row>
    <row r="2" spans="1:19" x14ac:dyDescent="0.25">
      <c r="A2" s="32">
        <v>2</v>
      </c>
      <c r="B2" s="95"/>
      <c r="C2" s="47"/>
      <c r="D2" s="29"/>
      <c r="E2" s="31"/>
      <c r="F2" s="31"/>
      <c r="G2" s="31"/>
      <c r="H2" s="25"/>
      <c r="I2" s="26"/>
      <c r="J2" s="27"/>
      <c r="K2" s="28"/>
      <c r="L2" s="37">
        <f>PRODUCT(K2,J2,0.0001)</f>
        <v>1E-4</v>
      </c>
      <c r="M2" s="86">
        <f>PRODUCT(I2,J2,K2,0.000001)</f>
        <v>9.9999999999999995E-7</v>
      </c>
      <c r="N2" s="20">
        <f t="shared" si="0"/>
        <v>1E-4</v>
      </c>
      <c r="O2" s="85">
        <f>PRODUCT(H2,M2)</f>
        <v>9.9999999999999995E-7</v>
      </c>
      <c r="P2" s="36">
        <f t="shared" ref="P2:P31" si="1">SUM(N2)</f>
        <v>1E-4</v>
      </c>
      <c r="Q2" s="91"/>
      <c r="R2" s="36">
        <f t="shared" ref="R2:R31" si="2">SUM(P2)</f>
        <v>1E-4</v>
      </c>
      <c r="S2" s="44"/>
    </row>
    <row r="3" spans="1:19" x14ac:dyDescent="0.25">
      <c r="A3" s="32">
        <v>3</v>
      </c>
      <c r="B3" s="95"/>
      <c r="C3" s="47"/>
      <c r="D3" s="29"/>
      <c r="E3" s="31"/>
      <c r="F3" s="31"/>
      <c r="G3" s="72"/>
      <c r="H3" s="16"/>
      <c r="I3" s="17"/>
      <c r="J3" s="18"/>
      <c r="K3" s="19"/>
      <c r="L3" s="37">
        <f t="shared" ref="L3:L31" si="3">PRODUCT(K3,J3,0.0001)</f>
        <v>1E-4</v>
      </c>
      <c r="M3" s="86">
        <f t="shared" ref="M3:M31" si="4">PRODUCT(I3,J3,K3,0.000001)</f>
        <v>9.9999999999999995E-7</v>
      </c>
      <c r="N3" s="20">
        <f t="shared" si="0"/>
        <v>1E-4</v>
      </c>
      <c r="O3" s="85">
        <f t="shared" ref="O3:O31" si="5">PRODUCT(H3,M3)</f>
        <v>9.9999999999999995E-7</v>
      </c>
      <c r="P3" s="36">
        <f t="shared" si="1"/>
        <v>1E-4</v>
      </c>
      <c r="Q3" s="91"/>
      <c r="R3" s="36">
        <f t="shared" si="2"/>
        <v>1E-4</v>
      </c>
      <c r="S3" s="44"/>
    </row>
    <row r="4" spans="1:19" x14ac:dyDescent="0.25">
      <c r="A4" s="32">
        <v>4</v>
      </c>
      <c r="B4" s="95"/>
      <c r="C4" s="47"/>
      <c r="D4" s="29"/>
      <c r="E4" s="31"/>
      <c r="F4" s="31"/>
      <c r="G4" s="31"/>
      <c r="H4" s="16"/>
      <c r="I4" s="17"/>
      <c r="J4" s="18"/>
      <c r="K4" s="19"/>
      <c r="L4" s="37">
        <f t="shared" si="3"/>
        <v>1E-4</v>
      </c>
      <c r="M4" s="86">
        <f t="shared" si="4"/>
        <v>9.9999999999999995E-7</v>
      </c>
      <c r="N4" s="20">
        <f t="shared" si="0"/>
        <v>1E-4</v>
      </c>
      <c r="O4" s="85">
        <f t="shared" si="5"/>
        <v>9.9999999999999995E-7</v>
      </c>
      <c r="P4" s="36">
        <f t="shared" si="1"/>
        <v>1E-4</v>
      </c>
      <c r="Q4" s="91"/>
      <c r="R4" s="36">
        <f t="shared" si="2"/>
        <v>1E-4</v>
      </c>
      <c r="S4" s="44"/>
    </row>
    <row r="5" spans="1:19" x14ac:dyDescent="0.25">
      <c r="A5" s="32">
        <v>5</v>
      </c>
      <c r="B5" s="95"/>
      <c r="C5" s="47"/>
      <c r="D5" s="29"/>
      <c r="E5" s="31"/>
      <c r="F5" s="31"/>
      <c r="G5" s="31"/>
      <c r="H5" s="16"/>
      <c r="I5" s="17"/>
      <c r="J5" s="18"/>
      <c r="K5" s="19"/>
      <c r="L5" s="37">
        <f t="shared" si="3"/>
        <v>1E-4</v>
      </c>
      <c r="M5" s="86">
        <f t="shared" si="4"/>
        <v>9.9999999999999995E-7</v>
      </c>
      <c r="N5" s="20">
        <f t="shared" si="0"/>
        <v>1E-4</v>
      </c>
      <c r="O5" s="85">
        <f t="shared" si="5"/>
        <v>9.9999999999999995E-7</v>
      </c>
      <c r="P5" s="36">
        <f t="shared" si="1"/>
        <v>1E-4</v>
      </c>
      <c r="Q5" s="91"/>
      <c r="R5" s="36">
        <f t="shared" si="2"/>
        <v>1E-4</v>
      </c>
      <c r="S5" s="44"/>
    </row>
    <row r="6" spans="1:19" x14ac:dyDescent="0.25">
      <c r="A6" s="32">
        <v>6</v>
      </c>
      <c r="B6" s="95"/>
      <c r="C6" s="47"/>
      <c r="D6" s="29"/>
      <c r="E6" s="31"/>
      <c r="F6" s="31"/>
      <c r="G6" s="34"/>
      <c r="H6" s="16"/>
      <c r="I6" s="17"/>
      <c r="J6" s="18"/>
      <c r="K6" s="19"/>
      <c r="L6" s="37">
        <f t="shared" si="3"/>
        <v>1E-4</v>
      </c>
      <c r="M6" s="86">
        <f t="shared" si="4"/>
        <v>9.9999999999999995E-7</v>
      </c>
      <c r="N6" s="20">
        <f t="shared" si="0"/>
        <v>1E-4</v>
      </c>
      <c r="O6" s="85">
        <f t="shared" si="5"/>
        <v>9.9999999999999995E-7</v>
      </c>
      <c r="P6" s="36">
        <f t="shared" si="1"/>
        <v>1E-4</v>
      </c>
      <c r="Q6" s="91"/>
      <c r="R6" s="36">
        <f t="shared" si="2"/>
        <v>1E-4</v>
      </c>
      <c r="S6" s="44"/>
    </row>
    <row r="7" spans="1:19" x14ac:dyDescent="0.25">
      <c r="A7" s="32">
        <v>7</v>
      </c>
      <c r="B7" s="95"/>
      <c r="C7" s="47"/>
      <c r="D7" s="29"/>
      <c r="E7" s="31"/>
      <c r="F7" s="31"/>
      <c r="G7" s="35"/>
      <c r="H7" s="16"/>
      <c r="I7" s="17"/>
      <c r="J7" s="18"/>
      <c r="K7" s="19"/>
      <c r="L7" s="37">
        <f t="shared" si="3"/>
        <v>1E-4</v>
      </c>
      <c r="M7" s="86">
        <f t="shared" si="4"/>
        <v>9.9999999999999995E-7</v>
      </c>
      <c r="N7" s="20">
        <f t="shared" si="0"/>
        <v>1E-4</v>
      </c>
      <c r="O7" s="85">
        <f t="shared" si="5"/>
        <v>9.9999999999999995E-7</v>
      </c>
      <c r="P7" s="36">
        <f t="shared" si="1"/>
        <v>1E-4</v>
      </c>
      <c r="Q7" s="91"/>
      <c r="R7" s="36">
        <f t="shared" si="2"/>
        <v>1E-4</v>
      </c>
      <c r="S7" s="44"/>
    </row>
    <row r="8" spans="1:19" x14ac:dyDescent="0.25">
      <c r="A8" s="32">
        <v>8</v>
      </c>
      <c r="B8" s="95"/>
      <c r="C8" s="47"/>
      <c r="D8" s="29"/>
      <c r="E8" s="31"/>
      <c r="F8" s="31"/>
      <c r="G8" s="31"/>
      <c r="H8" s="16"/>
      <c r="I8" s="17"/>
      <c r="J8" s="18"/>
      <c r="K8" s="19"/>
      <c r="L8" s="37">
        <f t="shared" si="3"/>
        <v>1E-4</v>
      </c>
      <c r="M8" s="86">
        <f t="shared" si="4"/>
        <v>9.9999999999999995E-7</v>
      </c>
      <c r="N8" s="20">
        <f t="shared" si="0"/>
        <v>1E-4</v>
      </c>
      <c r="O8" s="85">
        <f t="shared" si="5"/>
        <v>9.9999999999999995E-7</v>
      </c>
      <c r="P8" s="36">
        <f t="shared" si="1"/>
        <v>1E-4</v>
      </c>
      <c r="Q8" s="91"/>
      <c r="R8" s="36">
        <f t="shared" si="2"/>
        <v>1E-4</v>
      </c>
      <c r="S8" s="44"/>
    </row>
    <row r="9" spans="1:19" x14ac:dyDescent="0.25">
      <c r="A9" s="32">
        <v>9</v>
      </c>
      <c r="B9" s="95"/>
      <c r="C9" s="47"/>
      <c r="D9" s="29"/>
      <c r="E9" s="31"/>
      <c r="F9" s="31"/>
      <c r="G9" s="31"/>
      <c r="H9" s="16"/>
      <c r="I9" s="17"/>
      <c r="J9" s="18"/>
      <c r="K9" s="19"/>
      <c r="L9" s="37">
        <f t="shared" si="3"/>
        <v>1E-4</v>
      </c>
      <c r="M9" s="86">
        <f t="shared" si="4"/>
        <v>9.9999999999999995E-7</v>
      </c>
      <c r="N9" s="20">
        <f t="shared" si="0"/>
        <v>1E-4</v>
      </c>
      <c r="O9" s="85">
        <f t="shared" si="5"/>
        <v>9.9999999999999995E-7</v>
      </c>
      <c r="P9" s="36">
        <f t="shared" si="1"/>
        <v>1E-4</v>
      </c>
      <c r="Q9" s="91"/>
      <c r="R9" s="36">
        <f t="shared" si="2"/>
        <v>1E-4</v>
      </c>
      <c r="S9" s="44"/>
    </row>
    <row r="10" spans="1:19" x14ac:dyDescent="0.25">
      <c r="A10" s="32">
        <v>10</v>
      </c>
      <c r="B10" s="95"/>
      <c r="C10" s="47"/>
      <c r="D10" s="29"/>
      <c r="E10" s="31"/>
      <c r="F10" s="31"/>
      <c r="G10" s="31"/>
      <c r="H10" s="16"/>
      <c r="I10" s="17"/>
      <c r="J10" s="18"/>
      <c r="K10" s="19"/>
      <c r="L10" s="37">
        <f t="shared" si="3"/>
        <v>1E-4</v>
      </c>
      <c r="M10" s="86">
        <f t="shared" si="4"/>
        <v>9.9999999999999995E-7</v>
      </c>
      <c r="N10" s="20">
        <f t="shared" si="0"/>
        <v>1E-4</v>
      </c>
      <c r="O10" s="85">
        <f t="shared" si="5"/>
        <v>9.9999999999999995E-7</v>
      </c>
      <c r="P10" s="36">
        <f t="shared" si="1"/>
        <v>1E-4</v>
      </c>
      <c r="Q10" s="91"/>
      <c r="R10" s="36">
        <f t="shared" si="2"/>
        <v>1E-4</v>
      </c>
      <c r="S10" s="44"/>
    </row>
    <row r="11" spans="1:19" x14ac:dyDescent="0.25">
      <c r="A11" s="32">
        <v>11</v>
      </c>
      <c r="B11" s="95"/>
      <c r="C11" s="47"/>
      <c r="D11" s="29"/>
      <c r="E11" s="31"/>
      <c r="F11" s="31"/>
      <c r="G11" s="31"/>
      <c r="H11" s="16"/>
      <c r="I11" s="17"/>
      <c r="J11" s="18"/>
      <c r="K11" s="19"/>
      <c r="L11" s="37">
        <f t="shared" si="3"/>
        <v>1E-4</v>
      </c>
      <c r="M11" s="86">
        <f t="shared" si="4"/>
        <v>9.9999999999999995E-7</v>
      </c>
      <c r="N11" s="20">
        <f t="shared" si="0"/>
        <v>1E-4</v>
      </c>
      <c r="O11" s="85">
        <f t="shared" si="5"/>
        <v>9.9999999999999995E-7</v>
      </c>
      <c r="P11" s="36">
        <f t="shared" si="1"/>
        <v>1E-4</v>
      </c>
      <c r="Q11" s="91"/>
      <c r="R11" s="36">
        <f t="shared" si="2"/>
        <v>1E-4</v>
      </c>
      <c r="S11" s="44"/>
    </row>
    <row r="12" spans="1:19" x14ac:dyDescent="0.25">
      <c r="A12" s="32">
        <v>12</v>
      </c>
      <c r="B12" s="95"/>
      <c r="C12" s="47"/>
      <c r="D12" s="29"/>
      <c r="E12" s="31"/>
      <c r="F12" s="31"/>
      <c r="G12" s="31"/>
      <c r="H12" s="16"/>
      <c r="I12" s="17"/>
      <c r="J12" s="18"/>
      <c r="K12" s="19"/>
      <c r="L12" s="37">
        <f t="shared" si="3"/>
        <v>1E-4</v>
      </c>
      <c r="M12" s="86">
        <f t="shared" si="4"/>
        <v>9.9999999999999995E-7</v>
      </c>
      <c r="N12" s="20">
        <f t="shared" si="0"/>
        <v>1E-4</v>
      </c>
      <c r="O12" s="85">
        <f t="shared" si="5"/>
        <v>9.9999999999999995E-7</v>
      </c>
      <c r="P12" s="36">
        <f t="shared" si="1"/>
        <v>1E-4</v>
      </c>
      <c r="Q12" s="91"/>
      <c r="R12" s="36">
        <f t="shared" si="2"/>
        <v>1E-4</v>
      </c>
      <c r="S12" s="44"/>
    </row>
    <row r="13" spans="1:19" x14ac:dyDescent="0.25">
      <c r="A13" s="32">
        <v>13</v>
      </c>
      <c r="B13" s="95"/>
      <c r="C13" s="47"/>
      <c r="D13" s="29"/>
      <c r="E13" s="31"/>
      <c r="F13" s="31"/>
      <c r="G13" s="31"/>
      <c r="H13" s="16"/>
      <c r="I13" s="17"/>
      <c r="J13" s="18"/>
      <c r="K13" s="19"/>
      <c r="L13" s="37">
        <f t="shared" si="3"/>
        <v>1E-4</v>
      </c>
      <c r="M13" s="86">
        <f t="shared" si="4"/>
        <v>9.9999999999999995E-7</v>
      </c>
      <c r="N13" s="20">
        <f t="shared" si="0"/>
        <v>1E-4</v>
      </c>
      <c r="O13" s="85">
        <f t="shared" si="5"/>
        <v>9.9999999999999995E-7</v>
      </c>
      <c r="P13" s="36">
        <f t="shared" si="1"/>
        <v>1E-4</v>
      </c>
      <c r="Q13" s="91"/>
      <c r="R13" s="36">
        <f t="shared" si="2"/>
        <v>1E-4</v>
      </c>
      <c r="S13" s="44"/>
    </row>
    <row r="14" spans="1:19" x14ac:dyDescent="0.25">
      <c r="A14" s="32">
        <v>14</v>
      </c>
      <c r="B14" s="95"/>
      <c r="C14" s="47"/>
      <c r="D14" s="29"/>
      <c r="E14" s="31"/>
      <c r="F14" s="31"/>
      <c r="G14" s="31"/>
      <c r="H14" s="16"/>
      <c r="I14" s="17"/>
      <c r="J14" s="18"/>
      <c r="K14" s="19"/>
      <c r="L14" s="37">
        <f t="shared" si="3"/>
        <v>1E-4</v>
      </c>
      <c r="M14" s="86">
        <f t="shared" si="4"/>
        <v>9.9999999999999995E-7</v>
      </c>
      <c r="N14" s="20">
        <f t="shared" si="0"/>
        <v>1E-4</v>
      </c>
      <c r="O14" s="85">
        <f t="shared" si="5"/>
        <v>9.9999999999999995E-7</v>
      </c>
      <c r="P14" s="36">
        <f t="shared" si="1"/>
        <v>1E-4</v>
      </c>
      <c r="Q14" s="91"/>
      <c r="R14" s="36">
        <f t="shared" si="2"/>
        <v>1E-4</v>
      </c>
      <c r="S14" s="44"/>
    </row>
    <row r="15" spans="1:19" x14ac:dyDescent="0.25">
      <c r="A15" s="32">
        <v>15</v>
      </c>
      <c r="B15" s="95"/>
      <c r="C15" s="47"/>
      <c r="D15" s="29"/>
      <c r="E15" s="31"/>
      <c r="F15" s="31"/>
      <c r="G15" s="31"/>
      <c r="H15" s="16"/>
      <c r="I15" s="17"/>
      <c r="J15" s="18"/>
      <c r="K15" s="19"/>
      <c r="L15" s="37">
        <f t="shared" si="3"/>
        <v>1E-4</v>
      </c>
      <c r="M15" s="86">
        <f t="shared" si="4"/>
        <v>9.9999999999999995E-7</v>
      </c>
      <c r="N15" s="20">
        <f t="shared" si="0"/>
        <v>1E-4</v>
      </c>
      <c r="O15" s="85">
        <f t="shared" si="5"/>
        <v>9.9999999999999995E-7</v>
      </c>
      <c r="P15" s="36">
        <f t="shared" si="1"/>
        <v>1E-4</v>
      </c>
      <c r="Q15" s="91"/>
      <c r="R15" s="36">
        <f t="shared" si="2"/>
        <v>1E-4</v>
      </c>
      <c r="S15" s="44"/>
    </row>
    <row r="16" spans="1:19" x14ac:dyDescent="0.25">
      <c r="A16" s="32">
        <v>16</v>
      </c>
      <c r="B16" s="95"/>
      <c r="C16" s="47"/>
      <c r="D16" s="29"/>
      <c r="E16" s="31"/>
      <c r="F16" s="31"/>
      <c r="G16" s="31"/>
      <c r="H16" s="16"/>
      <c r="I16" s="17"/>
      <c r="J16" s="18"/>
      <c r="K16" s="19"/>
      <c r="L16" s="37">
        <f t="shared" si="3"/>
        <v>1E-4</v>
      </c>
      <c r="M16" s="86">
        <f t="shared" si="4"/>
        <v>9.9999999999999995E-7</v>
      </c>
      <c r="N16" s="20">
        <f t="shared" si="0"/>
        <v>1E-4</v>
      </c>
      <c r="O16" s="85">
        <f t="shared" si="5"/>
        <v>9.9999999999999995E-7</v>
      </c>
      <c r="P16" s="36">
        <f t="shared" si="1"/>
        <v>1E-4</v>
      </c>
      <c r="Q16" s="91"/>
      <c r="R16" s="36">
        <f t="shared" si="2"/>
        <v>1E-4</v>
      </c>
      <c r="S16" s="44"/>
    </row>
    <row r="17" spans="1:19" x14ac:dyDescent="0.25">
      <c r="A17" s="32">
        <v>17</v>
      </c>
      <c r="B17" s="95"/>
      <c r="C17" s="47"/>
      <c r="D17" s="29"/>
      <c r="E17" s="31"/>
      <c r="F17" s="31"/>
      <c r="G17" s="31"/>
      <c r="H17" s="16"/>
      <c r="I17" s="17"/>
      <c r="J17" s="18"/>
      <c r="K17" s="19"/>
      <c r="L17" s="37">
        <f t="shared" si="3"/>
        <v>1E-4</v>
      </c>
      <c r="M17" s="86">
        <f t="shared" si="4"/>
        <v>9.9999999999999995E-7</v>
      </c>
      <c r="N17" s="20">
        <f t="shared" si="0"/>
        <v>1E-4</v>
      </c>
      <c r="O17" s="85">
        <f t="shared" si="5"/>
        <v>9.9999999999999995E-7</v>
      </c>
      <c r="P17" s="36">
        <f t="shared" si="1"/>
        <v>1E-4</v>
      </c>
      <c r="Q17" s="91"/>
      <c r="R17" s="36">
        <f t="shared" si="2"/>
        <v>1E-4</v>
      </c>
      <c r="S17" s="44"/>
    </row>
    <row r="18" spans="1:19" x14ac:dyDescent="0.25">
      <c r="A18" s="32">
        <v>18</v>
      </c>
      <c r="B18" s="95"/>
      <c r="C18" s="47"/>
      <c r="D18" s="29"/>
      <c r="E18" s="31"/>
      <c r="F18" s="31"/>
      <c r="G18" s="31"/>
      <c r="H18" s="16"/>
      <c r="I18" s="17"/>
      <c r="J18" s="18"/>
      <c r="K18" s="19"/>
      <c r="L18" s="37">
        <f t="shared" si="3"/>
        <v>1E-4</v>
      </c>
      <c r="M18" s="86">
        <f t="shared" si="4"/>
        <v>9.9999999999999995E-7</v>
      </c>
      <c r="N18" s="20">
        <f t="shared" si="0"/>
        <v>1E-4</v>
      </c>
      <c r="O18" s="85">
        <f t="shared" si="5"/>
        <v>9.9999999999999995E-7</v>
      </c>
      <c r="P18" s="36">
        <f t="shared" si="1"/>
        <v>1E-4</v>
      </c>
      <c r="Q18" s="91"/>
      <c r="R18" s="36">
        <f t="shared" si="2"/>
        <v>1E-4</v>
      </c>
      <c r="S18" s="44"/>
    </row>
    <row r="19" spans="1:19" x14ac:dyDescent="0.25">
      <c r="A19" s="32">
        <v>19</v>
      </c>
      <c r="B19" s="95"/>
      <c r="C19" s="47"/>
      <c r="D19" s="29"/>
      <c r="E19" s="31"/>
      <c r="F19" s="31"/>
      <c r="G19" s="31"/>
      <c r="H19" s="16"/>
      <c r="I19" s="17"/>
      <c r="J19" s="18"/>
      <c r="K19" s="19"/>
      <c r="L19" s="37">
        <f t="shared" si="3"/>
        <v>1E-4</v>
      </c>
      <c r="M19" s="86">
        <f t="shared" si="4"/>
        <v>9.9999999999999995E-7</v>
      </c>
      <c r="N19" s="20">
        <f t="shared" si="0"/>
        <v>1E-4</v>
      </c>
      <c r="O19" s="85">
        <f t="shared" si="5"/>
        <v>9.9999999999999995E-7</v>
      </c>
      <c r="P19" s="36">
        <f t="shared" si="1"/>
        <v>1E-4</v>
      </c>
      <c r="Q19" s="91"/>
      <c r="R19" s="36">
        <f t="shared" si="2"/>
        <v>1E-4</v>
      </c>
      <c r="S19" s="44"/>
    </row>
    <row r="20" spans="1:19" x14ac:dyDescent="0.25">
      <c r="A20" s="32">
        <v>20</v>
      </c>
      <c r="B20" s="95"/>
      <c r="C20" s="47"/>
      <c r="D20" s="29"/>
      <c r="E20" s="31"/>
      <c r="F20" s="31"/>
      <c r="G20" s="31"/>
      <c r="H20" s="16"/>
      <c r="I20" s="17"/>
      <c r="J20" s="18"/>
      <c r="K20" s="19"/>
      <c r="L20" s="37">
        <f t="shared" si="3"/>
        <v>1E-4</v>
      </c>
      <c r="M20" s="86">
        <f t="shared" si="4"/>
        <v>9.9999999999999995E-7</v>
      </c>
      <c r="N20" s="20">
        <f t="shared" si="0"/>
        <v>1E-4</v>
      </c>
      <c r="O20" s="85">
        <f t="shared" si="5"/>
        <v>9.9999999999999995E-7</v>
      </c>
      <c r="P20" s="36">
        <f t="shared" si="1"/>
        <v>1E-4</v>
      </c>
      <c r="Q20" s="91"/>
      <c r="R20" s="36">
        <f t="shared" si="2"/>
        <v>1E-4</v>
      </c>
      <c r="S20" s="44"/>
    </row>
    <row r="21" spans="1:19" x14ac:dyDescent="0.25">
      <c r="A21" s="32">
        <v>21</v>
      </c>
      <c r="B21" s="95"/>
      <c r="C21" s="47"/>
      <c r="D21" s="29"/>
      <c r="E21" s="31"/>
      <c r="F21" s="31"/>
      <c r="G21" s="31"/>
      <c r="H21" s="16"/>
      <c r="I21" s="17"/>
      <c r="J21" s="18"/>
      <c r="K21" s="19"/>
      <c r="L21" s="37">
        <f t="shared" si="3"/>
        <v>1E-4</v>
      </c>
      <c r="M21" s="86">
        <f t="shared" si="4"/>
        <v>9.9999999999999995E-7</v>
      </c>
      <c r="N21" s="20">
        <f t="shared" si="0"/>
        <v>1E-4</v>
      </c>
      <c r="O21" s="85">
        <f t="shared" si="5"/>
        <v>9.9999999999999995E-7</v>
      </c>
      <c r="P21" s="36">
        <f t="shared" si="1"/>
        <v>1E-4</v>
      </c>
      <c r="Q21" s="91"/>
      <c r="R21" s="36">
        <f t="shared" si="2"/>
        <v>1E-4</v>
      </c>
      <c r="S21" s="44"/>
    </row>
    <row r="22" spans="1:19" x14ac:dyDescent="0.25">
      <c r="A22" s="32">
        <v>22</v>
      </c>
      <c r="B22" s="95"/>
      <c r="C22" s="47"/>
      <c r="D22" s="29"/>
      <c r="E22" s="31"/>
      <c r="F22" s="31"/>
      <c r="G22" s="31"/>
      <c r="H22" s="16"/>
      <c r="I22" s="17"/>
      <c r="J22" s="18"/>
      <c r="K22" s="19"/>
      <c r="L22" s="37">
        <f t="shared" si="3"/>
        <v>1E-4</v>
      </c>
      <c r="M22" s="86">
        <f t="shared" si="4"/>
        <v>9.9999999999999995E-7</v>
      </c>
      <c r="N22" s="20">
        <f t="shared" si="0"/>
        <v>1E-4</v>
      </c>
      <c r="O22" s="85">
        <f t="shared" si="5"/>
        <v>9.9999999999999995E-7</v>
      </c>
      <c r="P22" s="36">
        <f t="shared" si="1"/>
        <v>1E-4</v>
      </c>
      <c r="Q22" s="91"/>
      <c r="R22" s="36">
        <f t="shared" si="2"/>
        <v>1E-4</v>
      </c>
      <c r="S22" s="44"/>
    </row>
    <row r="23" spans="1:19" x14ac:dyDescent="0.25">
      <c r="A23" s="32">
        <v>23</v>
      </c>
      <c r="B23" s="95"/>
      <c r="C23" s="47"/>
      <c r="D23" s="29"/>
      <c r="E23" s="31"/>
      <c r="F23" s="31"/>
      <c r="G23" s="31"/>
      <c r="H23" s="16"/>
      <c r="I23" s="17"/>
      <c r="J23" s="18"/>
      <c r="K23" s="19"/>
      <c r="L23" s="37">
        <f t="shared" si="3"/>
        <v>1E-4</v>
      </c>
      <c r="M23" s="86">
        <f t="shared" si="4"/>
        <v>9.9999999999999995E-7</v>
      </c>
      <c r="N23" s="20">
        <f t="shared" si="0"/>
        <v>1E-4</v>
      </c>
      <c r="O23" s="85">
        <f t="shared" si="5"/>
        <v>9.9999999999999995E-7</v>
      </c>
      <c r="P23" s="36">
        <f t="shared" si="1"/>
        <v>1E-4</v>
      </c>
      <c r="Q23" s="91"/>
      <c r="R23" s="36">
        <f t="shared" si="2"/>
        <v>1E-4</v>
      </c>
      <c r="S23" s="44"/>
    </row>
    <row r="24" spans="1:19" x14ac:dyDescent="0.25">
      <c r="A24" s="32">
        <v>24</v>
      </c>
      <c r="B24" s="95"/>
      <c r="C24" s="47"/>
      <c r="D24" s="29"/>
      <c r="E24" s="31"/>
      <c r="F24" s="31"/>
      <c r="G24" s="31"/>
      <c r="H24" s="16"/>
      <c r="I24" s="17"/>
      <c r="J24" s="18"/>
      <c r="K24" s="19"/>
      <c r="L24" s="37">
        <f t="shared" si="3"/>
        <v>1E-4</v>
      </c>
      <c r="M24" s="86">
        <f t="shared" si="4"/>
        <v>9.9999999999999995E-7</v>
      </c>
      <c r="N24" s="20">
        <f t="shared" si="0"/>
        <v>1E-4</v>
      </c>
      <c r="O24" s="85">
        <f t="shared" si="5"/>
        <v>9.9999999999999995E-7</v>
      </c>
      <c r="P24" s="36">
        <f t="shared" si="1"/>
        <v>1E-4</v>
      </c>
      <c r="Q24" s="91"/>
      <c r="R24" s="36">
        <f t="shared" si="2"/>
        <v>1E-4</v>
      </c>
      <c r="S24" s="44"/>
    </row>
    <row r="25" spans="1:19" x14ac:dyDescent="0.25">
      <c r="A25" s="32">
        <v>25</v>
      </c>
      <c r="B25" s="95"/>
      <c r="C25" s="47"/>
      <c r="D25" s="29"/>
      <c r="E25" s="31"/>
      <c r="F25" s="31"/>
      <c r="G25" s="31"/>
      <c r="H25" s="16"/>
      <c r="I25" s="17"/>
      <c r="J25" s="18"/>
      <c r="K25" s="19"/>
      <c r="L25" s="37">
        <f t="shared" si="3"/>
        <v>1E-4</v>
      </c>
      <c r="M25" s="86">
        <f t="shared" si="4"/>
        <v>9.9999999999999995E-7</v>
      </c>
      <c r="N25" s="20">
        <f t="shared" si="0"/>
        <v>1E-4</v>
      </c>
      <c r="O25" s="85">
        <f t="shared" si="5"/>
        <v>9.9999999999999995E-7</v>
      </c>
      <c r="P25" s="36">
        <f t="shared" si="1"/>
        <v>1E-4</v>
      </c>
      <c r="Q25" s="91"/>
      <c r="R25" s="36">
        <f t="shared" si="2"/>
        <v>1E-4</v>
      </c>
      <c r="S25" s="44"/>
    </row>
    <row r="26" spans="1:19" x14ac:dyDescent="0.25">
      <c r="A26" s="32">
        <v>26</v>
      </c>
      <c r="B26" s="95"/>
      <c r="C26" s="47"/>
      <c r="D26" s="29"/>
      <c r="E26" s="31"/>
      <c r="F26" s="31"/>
      <c r="G26" s="31"/>
      <c r="H26" s="16"/>
      <c r="I26" s="17"/>
      <c r="J26" s="18"/>
      <c r="K26" s="19"/>
      <c r="L26" s="37">
        <f t="shared" si="3"/>
        <v>1E-4</v>
      </c>
      <c r="M26" s="86">
        <f t="shared" si="4"/>
        <v>9.9999999999999995E-7</v>
      </c>
      <c r="N26" s="20">
        <f t="shared" si="0"/>
        <v>1E-4</v>
      </c>
      <c r="O26" s="85">
        <f t="shared" si="5"/>
        <v>9.9999999999999995E-7</v>
      </c>
      <c r="P26" s="36">
        <f t="shared" si="1"/>
        <v>1E-4</v>
      </c>
      <c r="Q26" s="91"/>
      <c r="R26" s="36">
        <f t="shared" si="2"/>
        <v>1E-4</v>
      </c>
      <c r="S26" s="44"/>
    </row>
    <row r="27" spans="1:19" x14ac:dyDescent="0.25">
      <c r="A27" s="32">
        <v>27</v>
      </c>
      <c r="B27" s="95"/>
      <c r="C27" s="47"/>
      <c r="D27" s="29"/>
      <c r="E27" s="31"/>
      <c r="F27" s="31"/>
      <c r="G27" s="31"/>
      <c r="H27" s="16"/>
      <c r="I27" s="17"/>
      <c r="J27" s="18"/>
      <c r="K27" s="19"/>
      <c r="L27" s="37">
        <f t="shared" si="3"/>
        <v>1E-4</v>
      </c>
      <c r="M27" s="86">
        <f t="shared" si="4"/>
        <v>9.9999999999999995E-7</v>
      </c>
      <c r="N27" s="20">
        <f t="shared" si="0"/>
        <v>1E-4</v>
      </c>
      <c r="O27" s="85">
        <f t="shared" si="5"/>
        <v>9.9999999999999995E-7</v>
      </c>
      <c r="P27" s="36">
        <f t="shared" si="1"/>
        <v>1E-4</v>
      </c>
      <c r="Q27" s="91"/>
      <c r="R27" s="36">
        <f t="shared" si="2"/>
        <v>1E-4</v>
      </c>
      <c r="S27" s="44"/>
    </row>
    <row r="28" spans="1:19" x14ac:dyDescent="0.25">
      <c r="A28" s="32">
        <v>28</v>
      </c>
      <c r="B28" s="95"/>
      <c r="C28" s="47"/>
      <c r="D28" s="29"/>
      <c r="E28" s="31"/>
      <c r="F28" s="31"/>
      <c r="G28" s="31"/>
      <c r="H28" s="16"/>
      <c r="I28" s="17"/>
      <c r="J28" s="18"/>
      <c r="K28" s="19"/>
      <c r="L28" s="37">
        <f t="shared" si="3"/>
        <v>1E-4</v>
      </c>
      <c r="M28" s="86">
        <f t="shared" si="4"/>
        <v>9.9999999999999995E-7</v>
      </c>
      <c r="N28" s="20">
        <f t="shared" si="0"/>
        <v>1E-4</v>
      </c>
      <c r="O28" s="85">
        <f t="shared" si="5"/>
        <v>9.9999999999999995E-7</v>
      </c>
      <c r="P28" s="36">
        <f t="shared" si="1"/>
        <v>1E-4</v>
      </c>
      <c r="Q28" s="91"/>
      <c r="R28" s="36">
        <f t="shared" si="2"/>
        <v>1E-4</v>
      </c>
      <c r="S28" s="44"/>
    </row>
    <row r="29" spans="1:19" x14ac:dyDescent="0.25">
      <c r="A29" s="32">
        <v>29</v>
      </c>
      <c r="B29" s="95"/>
      <c r="C29" s="47"/>
      <c r="D29" s="29"/>
      <c r="E29" s="31"/>
      <c r="F29" s="31"/>
      <c r="G29" s="31"/>
      <c r="H29" s="16"/>
      <c r="I29" s="17"/>
      <c r="J29" s="18"/>
      <c r="K29" s="19"/>
      <c r="L29" s="37">
        <f t="shared" si="3"/>
        <v>1E-4</v>
      </c>
      <c r="M29" s="86">
        <f t="shared" si="4"/>
        <v>9.9999999999999995E-7</v>
      </c>
      <c r="N29" s="20">
        <f t="shared" si="0"/>
        <v>1E-4</v>
      </c>
      <c r="O29" s="85">
        <f t="shared" si="5"/>
        <v>9.9999999999999995E-7</v>
      </c>
      <c r="P29" s="36">
        <f t="shared" si="1"/>
        <v>1E-4</v>
      </c>
      <c r="Q29" s="91"/>
      <c r="R29" s="36">
        <f t="shared" si="2"/>
        <v>1E-4</v>
      </c>
      <c r="S29" s="44"/>
    </row>
    <row r="30" spans="1:19" x14ac:dyDescent="0.25">
      <c r="A30" s="32">
        <v>30</v>
      </c>
      <c r="B30" s="95"/>
      <c r="C30" s="47"/>
      <c r="D30" s="29"/>
      <c r="E30" s="31"/>
      <c r="F30" s="31"/>
      <c r="G30" s="31"/>
      <c r="H30" s="16"/>
      <c r="I30" s="17"/>
      <c r="J30" s="18"/>
      <c r="K30" s="19"/>
      <c r="L30" s="37">
        <f t="shared" si="3"/>
        <v>1E-4</v>
      </c>
      <c r="M30" s="86">
        <f t="shared" si="4"/>
        <v>9.9999999999999995E-7</v>
      </c>
      <c r="N30" s="20">
        <f t="shared" si="0"/>
        <v>1E-4</v>
      </c>
      <c r="O30" s="85">
        <f t="shared" si="5"/>
        <v>9.9999999999999995E-7</v>
      </c>
      <c r="P30" s="36">
        <f t="shared" si="1"/>
        <v>1E-4</v>
      </c>
      <c r="Q30" s="91"/>
      <c r="R30" s="36">
        <f t="shared" si="2"/>
        <v>1E-4</v>
      </c>
      <c r="S30" s="44"/>
    </row>
    <row r="31" spans="1:19" ht="12.75" customHeight="1" thickBot="1" x14ac:dyDescent="0.3">
      <c r="A31" s="33">
        <v>31</v>
      </c>
      <c r="B31" s="96"/>
      <c r="C31" s="48"/>
      <c r="D31" s="30"/>
      <c r="E31" s="31"/>
      <c r="F31" s="31"/>
      <c r="G31" s="31"/>
      <c r="H31" s="21"/>
      <c r="I31" s="22"/>
      <c r="J31" s="23"/>
      <c r="K31" s="24"/>
      <c r="L31" s="37">
        <f t="shared" si="3"/>
        <v>1E-4</v>
      </c>
      <c r="M31" s="86">
        <f t="shared" si="4"/>
        <v>9.9999999999999995E-7</v>
      </c>
      <c r="N31" s="20">
        <f t="shared" si="0"/>
        <v>1E-4</v>
      </c>
      <c r="O31" s="85">
        <f t="shared" si="5"/>
        <v>9.9999999999999995E-7</v>
      </c>
      <c r="P31" s="36">
        <f t="shared" si="1"/>
        <v>1E-4</v>
      </c>
      <c r="Q31" s="91"/>
      <c r="R31" s="36">
        <f t="shared" si="2"/>
        <v>1E-4</v>
      </c>
      <c r="S31" s="45"/>
    </row>
    <row r="32" spans="1:19" x14ac:dyDescent="0.25">
      <c r="A32" s="132" t="s">
        <v>20</v>
      </c>
      <c r="B32" s="134" t="s">
        <v>0</v>
      </c>
      <c r="C32" s="136" t="s">
        <v>179</v>
      </c>
      <c r="D32" s="138" t="s">
        <v>1</v>
      </c>
      <c r="E32" s="138" t="s">
        <v>2</v>
      </c>
      <c r="F32" s="157" t="s">
        <v>51</v>
      </c>
      <c r="G32" s="155" t="s">
        <v>3</v>
      </c>
      <c r="H32" s="149" t="s">
        <v>4</v>
      </c>
      <c r="I32" s="3" t="s">
        <v>6</v>
      </c>
      <c r="J32" s="4" t="s">
        <v>7</v>
      </c>
      <c r="K32" s="5" t="s">
        <v>8</v>
      </c>
      <c r="L32" s="172" t="s">
        <v>30</v>
      </c>
      <c r="M32" s="173"/>
      <c r="N32" s="138" t="s">
        <v>176</v>
      </c>
      <c r="O32" s="164"/>
      <c r="P32" s="182" t="s">
        <v>9</v>
      </c>
      <c r="Q32" s="180" t="s">
        <v>10</v>
      </c>
      <c r="R32" s="182" t="s">
        <v>9</v>
      </c>
      <c r="S32" s="180" t="s">
        <v>10</v>
      </c>
    </row>
    <row r="33" spans="1:19" ht="18.75" customHeight="1" thickBot="1" x14ac:dyDescent="0.3">
      <c r="A33" s="133"/>
      <c r="B33" s="135"/>
      <c r="C33" s="137"/>
      <c r="D33" s="137"/>
      <c r="E33" s="137"/>
      <c r="F33" s="158"/>
      <c r="G33" s="156"/>
      <c r="H33" s="150"/>
      <c r="I33" s="151" t="s">
        <v>5</v>
      </c>
      <c r="J33" s="137"/>
      <c r="K33" s="152"/>
      <c r="L33" s="153" t="s">
        <v>16</v>
      </c>
      <c r="M33" s="137"/>
      <c r="N33" s="137"/>
      <c r="O33" s="154"/>
      <c r="P33" s="151"/>
      <c r="Q33" s="181"/>
      <c r="R33" s="151"/>
      <c r="S33" s="181"/>
    </row>
    <row r="34" spans="1:19" ht="18" customHeight="1" thickBot="1" x14ac:dyDescent="0.3">
      <c r="A34" s="124" t="s">
        <v>18</v>
      </c>
      <c r="B34" s="200"/>
      <c r="C34" s="88" t="s">
        <v>15</v>
      </c>
      <c r="D34" s="143" t="s">
        <v>14</v>
      </c>
      <c r="E34" s="144"/>
      <c r="F34" s="143" t="s">
        <v>19</v>
      </c>
      <c r="G34" s="143"/>
      <c r="H34" s="148"/>
      <c r="I34" s="147" t="s">
        <v>24</v>
      </c>
      <c r="J34" s="159"/>
      <c r="K34" s="147" t="s">
        <v>13</v>
      </c>
      <c r="L34" s="148"/>
      <c r="M34" s="6" t="s">
        <v>11</v>
      </c>
      <c r="N34" s="38" t="s">
        <v>22</v>
      </c>
      <c r="O34" s="176">
        <v>1</v>
      </c>
      <c r="P34" s="177"/>
      <c r="Q34" s="183">
        <v>4</v>
      </c>
      <c r="R34" s="183"/>
      <c r="S34" s="184"/>
    </row>
    <row r="35" spans="1:19" ht="15.75" customHeight="1" thickBot="1" x14ac:dyDescent="0.3">
      <c r="A35" s="201"/>
      <c r="B35" s="202"/>
      <c r="C35" s="190" t="s">
        <v>56</v>
      </c>
      <c r="D35" s="141" t="s">
        <v>31</v>
      </c>
      <c r="E35" s="142"/>
      <c r="F35" s="162" t="s">
        <v>21</v>
      </c>
      <c r="G35" s="162"/>
      <c r="H35" s="163"/>
      <c r="I35" s="174" t="s">
        <v>25</v>
      </c>
      <c r="J35" s="161"/>
      <c r="K35" s="174"/>
      <c r="L35" s="175"/>
      <c r="M35" s="7" t="s">
        <v>12</v>
      </c>
      <c r="N35" s="39" t="s">
        <v>22</v>
      </c>
      <c r="O35" s="178">
        <v>2</v>
      </c>
      <c r="P35" s="179"/>
      <c r="Q35" s="179">
        <v>5</v>
      </c>
      <c r="R35" s="179"/>
      <c r="S35" s="185"/>
    </row>
    <row r="36" spans="1:19" ht="20.25" customHeight="1" thickBot="1" x14ac:dyDescent="0.3">
      <c r="A36" s="203"/>
      <c r="B36" s="204"/>
      <c r="C36" s="191"/>
      <c r="D36" s="188" t="s">
        <v>23</v>
      </c>
      <c r="E36" s="189"/>
      <c r="F36" s="87" t="s">
        <v>17</v>
      </c>
      <c r="G36" s="145" t="s">
        <v>155</v>
      </c>
      <c r="H36" s="146"/>
      <c r="I36" s="145" t="s">
        <v>156</v>
      </c>
      <c r="J36" s="146"/>
      <c r="K36" s="145" t="s">
        <v>157</v>
      </c>
      <c r="L36" s="146"/>
      <c r="M36" s="145" t="s">
        <v>158</v>
      </c>
      <c r="N36" s="146"/>
      <c r="O36" s="167">
        <v>3</v>
      </c>
      <c r="P36" s="165"/>
      <c r="Q36" s="165">
        <v>6</v>
      </c>
      <c r="R36" s="165"/>
      <c r="S36" s="166"/>
    </row>
  </sheetData>
  <mergeCells count="37">
    <mergeCell ref="Q36:S36"/>
    <mergeCell ref="I36:J36"/>
    <mergeCell ref="K36:L36"/>
    <mergeCell ref="M36:N36"/>
    <mergeCell ref="O36:P36"/>
    <mergeCell ref="I34:J34"/>
    <mergeCell ref="K34:L34"/>
    <mergeCell ref="O34:P34"/>
    <mergeCell ref="Q34:S34"/>
    <mergeCell ref="I35:J35"/>
    <mergeCell ref="K35:L35"/>
    <mergeCell ref="O35:P35"/>
    <mergeCell ref="Q35:S35"/>
    <mergeCell ref="A34:B36"/>
    <mergeCell ref="D34:E34"/>
    <mergeCell ref="F34:H34"/>
    <mergeCell ref="D35:E35"/>
    <mergeCell ref="F35:H35"/>
    <mergeCell ref="D36:E36"/>
    <mergeCell ref="G36:H36"/>
    <mergeCell ref="C35:C36"/>
    <mergeCell ref="G32:G33"/>
    <mergeCell ref="H32:H33"/>
    <mergeCell ref="R32:R33"/>
    <mergeCell ref="S32:S33"/>
    <mergeCell ref="I33:K33"/>
    <mergeCell ref="L33:O33"/>
    <mergeCell ref="L32:M32"/>
    <mergeCell ref="N32:O32"/>
    <mergeCell ref="P32:P33"/>
    <mergeCell ref="Q32:Q33"/>
    <mergeCell ref="F32:F33"/>
    <mergeCell ref="A32:A33"/>
    <mergeCell ref="B32:B33"/>
    <mergeCell ref="C32:C33"/>
    <mergeCell ref="D32:D33"/>
    <mergeCell ref="E32:E33"/>
  </mergeCells>
  <phoneticPr fontId="0" type="noConversion"/>
  <pageMargins left="0.19685039370078741" right="3.937007874015748E-2" top="0.51181102362204722" bottom="0.11811023622047245" header="0.31496062992125984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KUSOVNÍK</vt:lpstr>
      <vt:lpstr>KUSOVNÍK 1</vt:lpstr>
      <vt:lpstr>KUSOVNÍK2</vt:lpstr>
      <vt:lpstr>KUSOVNÍK!Oblast_tisku</vt:lpstr>
      <vt:lpstr>'KUSOVNÍK 1'!Oblast_tisku</vt:lpstr>
      <vt:lpstr>KUSOVNÍK2!Oblast_tisku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kusovník</dc:title>
  <dc:subject>konstrukce nábytku</dc:subject>
  <dc:creator>holouš</dc:creator>
  <cp:lastModifiedBy>Zdeněk Holouš</cp:lastModifiedBy>
  <cp:lastPrinted>2021-05-19T09:43:52Z</cp:lastPrinted>
  <dcterms:created xsi:type="dcterms:W3CDTF">2008-10-06T18:48:05Z</dcterms:created>
  <dcterms:modified xsi:type="dcterms:W3CDTF">2021-10-11T12:09:48Z</dcterms:modified>
</cp:coreProperties>
</file>