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3"/>
  </bookViews>
  <sheets>
    <sheet name="1 výběr průměr" sheetId="1" r:id="rId1"/>
    <sheet name="1 výběr - rozptyl" sheetId="2" r:id="rId2"/>
    <sheet name="2 výběry" sheetId="3" r:id="rId3"/>
    <sheet name="párový" sheetId="4" r:id="rId4"/>
    <sheet name="KS test 1 výběr" sheetId="5" r:id="rId5"/>
    <sheet name="KS test 2 výběry" sheetId="6" r:id="rId6"/>
  </sheets>
  <definedNames>
    <definedName name="_xlfn.F.DIST" hidden="1">#NAME?</definedName>
    <definedName name="_xlfn.CHISQ.DIST" hidden="1">#NAME?</definedName>
    <definedName name="_xlfn.CHISQ.DIST.RT" hidden="1">#NAME?</definedName>
    <definedName name="_xlfn.CHISQ.INV" hidden="1">#NAME?</definedName>
    <definedName name="_xlfn.CHISQ.INV.RT" hidden="1">#NAME?</definedName>
    <definedName name="_xlfn.NORM.S.INV" hidden="1">#NAME?</definedName>
    <definedName name="_xlfn.T.DIST" hidden="1">#NAME?</definedName>
    <definedName name="_xlfn.T.DIST.2T" hidden="1">#NAME?</definedName>
    <definedName name="_xlfn.T.DIST.RT" hidden="1">#NAME?</definedName>
    <definedName name="_xlfn.T.INV" hidden="1">#NAME?</definedName>
    <definedName name="_xlfn.T.INV.2T" hidden="1">#NAME?</definedName>
  </definedNames>
  <calcPr fullCalcOnLoad="1"/>
</workbook>
</file>

<file path=xl/sharedStrings.xml><?xml version="1.0" encoding="utf-8"?>
<sst xmlns="http://schemas.openxmlformats.org/spreadsheetml/2006/main" count="154" uniqueCount="118">
  <si>
    <t xml:space="preserve">Při zkoušce správnosti měření novým  typem výškoměru byla 30 x změřena kontrolní výška, jejíž </t>
  </si>
  <si>
    <t>správná hodnota byla  20 m. Posuďte, zda výškoměr měří správně.</t>
  </si>
  <si>
    <t>Ćíslo měření</t>
  </si>
  <si>
    <t>Výška (m)</t>
  </si>
  <si>
    <t>Ve dvou porostech byly měřeny výčetní tloušťky v cm. Posuďte, zda jsou oba porosty stejne tloušťkově vyspělé.</t>
  </si>
  <si>
    <t>Porost I</t>
  </si>
  <si>
    <t>Porost II</t>
  </si>
  <si>
    <t>Při zkoušce přesnosti výškoměrů byly při 15 kontrolních měřeních získány následující hodnoty. Posuďte, zda oba výškoměry měří stejně.</t>
  </si>
  <si>
    <t>Číslo stromu</t>
  </si>
  <si>
    <t>Výškoměr I</t>
  </si>
  <si>
    <t>Výškoměr II</t>
  </si>
  <si>
    <t xml:space="preserve">20 měření teploty a ze zjištěných údajů byla vypočtena výběrová směrodatná odchylka S = 3,27 °C.  Je třeba posoudit, zda tato hodnota </t>
  </si>
  <si>
    <t>nesignalizuje zvýšení variability teploty vzduchu.</t>
  </si>
  <si>
    <t>V porostu borovice bylo změřeno 98 výšek a roztříděno do  2 m  tříd. Řešila se otázka, zda pro rozdělení výšek v porostu</t>
  </si>
  <si>
    <t xml:space="preserve"> je vhodným teoretickým modelem normální rozdělení. </t>
  </si>
  <si>
    <t>i</t>
  </si>
  <si>
    <t>hi</t>
  </si>
  <si>
    <t>Číslo tloušťkové třídy</t>
  </si>
  <si>
    <t>Tloušťková třída</t>
  </si>
  <si>
    <t>Četnosti v tloušťkové třídě</t>
  </si>
  <si>
    <t xml:space="preserve">Ve dvou porostech byly měřeny výčetní tloušťky ve 4-cm tloušťkových třídách. Zjištěné počty v jednotlivých tloušťkových třídách jsou uvedeny v tabulce. </t>
  </si>
  <si>
    <t>Posuďte, zda lze rozdělení tlouštěk v obou porostech považovat za shodné.</t>
  </si>
  <si>
    <t>Sloupec1</t>
  </si>
  <si>
    <t>Stř. hodnota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</si>
  <si>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</si>
  <si>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</si>
  <si>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</si>
  <si>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</si>
  <si>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</si>
  <si>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</si>
  <si>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</si>
  <si>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</si>
  <si>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</si>
  <si>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</si>
  <si>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</si>
  <si>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</si>
  <si>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test.kritérium</t>
  </si>
  <si>
    <t>kritická hodnota</t>
  </si>
  <si>
    <t>Závěr:</t>
  </si>
  <si>
    <t>1.75 &lt; 2.04</t>
  </si>
  <si>
    <t>0.09 &gt; 0.05</t>
  </si>
  <si>
    <t>nulová hypotéza nezamítnuta</t>
  </si>
  <si>
    <t>Dvouvýběrový F-test pro rozptyl</t>
  </si>
  <si>
    <t>Rozptyl</t>
  </si>
  <si>
    <t>Pozorování</t>
  </si>
  <si>
    <t>Rozdíl</t>
  </si>
  <si>
    <t>F</t>
  </si>
  <si>
    <t>P(F&lt;=f) (1)</t>
  </si>
  <si>
    <t>F krit (1)</t>
  </si>
  <si>
    <t>v 1. sloupci musí být vyšší rozptyl!!</t>
  </si>
  <si>
    <t>jednostranné F rozdělení</t>
  </si>
  <si>
    <t>2.44 &gt; 2.11</t>
  </si>
  <si>
    <t>0.025 &lt; 0.05</t>
  </si>
  <si>
    <t>nulová hypotéza zamítnuta</t>
  </si>
  <si>
    <r>
      <t xml:space="preserve">testové kritérium </t>
    </r>
    <r>
      <rPr>
        <b/>
        <sz val="14"/>
        <color indexed="53"/>
        <rFont val="Times New Roman CE"/>
        <family val="1"/>
      </rPr>
      <t>(28.92/11.85)</t>
    </r>
  </si>
  <si>
    <r>
      <t xml:space="preserve">vypočítaná pravděpodobnost p </t>
    </r>
    <r>
      <rPr>
        <b/>
        <sz val="14"/>
        <color indexed="53"/>
        <rFont val="Times New Roman CE"/>
        <family val="1"/>
      </rPr>
      <t>(=FDIST(2.4410875;24;19)</t>
    </r>
  </si>
  <si>
    <r>
      <t xml:space="preserve">kritická hodnota </t>
    </r>
    <r>
      <rPr>
        <b/>
        <sz val="14"/>
        <color indexed="53"/>
        <rFont val="Times New Roman CE"/>
        <family val="1"/>
      </rPr>
      <t>(=FINV(0.05;24;19)</t>
    </r>
  </si>
  <si>
    <t>Rozptyly základních souborů, ze kterých pochází  analyzované výběry, nejsou shodné.</t>
  </si>
  <si>
    <t>Hyp. rozdíl stř. hodnot</t>
  </si>
  <si>
    <t>t stat</t>
  </si>
  <si>
    <t>P(T&lt;=t) (1)</t>
  </si>
  <si>
    <t>t krit (1)</t>
  </si>
  <si>
    <t>P(T&lt;=t) (2)</t>
  </si>
  <si>
    <t>t krit (2)</t>
  </si>
  <si>
    <r>
      <t xml:space="preserve">Dvouvýběrový t-test s </t>
    </r>
    <r>
      <rPr>
        <b/>
        <sz val="14"/>
        <color indexed="10"/>
        <rFont val="Times New Roman CE"/>
        <family val="1"/>
      </rPr>
      <t xml:space="preserve">nerovností </t>
    </r>
    <r>
      <rPr>
        <b/>
        <sz val="14"/>
        <rFont val="Times New Roman CE"/>
        <family val="1"/>
      </rPr>
      <t>rozptylů</t>
    </r>
  </si>
  <si>
    <r>
      <t xml:space="preserve">počet stupňů volnosti </t>
    </r>
    <r>
      <rPr>
        <b/>
        <sz val="14"/>
        <color indexed="53"/>
        <rFont val="Times New Roman CE"/>
        <family val="1"/>
      </rPr>
      <t>(n-1)</t>
    </r>
  </si>
  <si>
    <t>5.84 &gt; 1.68</t>
  </si>
  <si>
    <t>5.84 &gt; 2.02</t>
  </si>
  <si>
    <t>nulová hypotéza zamítnuta pro 1-stranný test</t>
  </si>
  <si>
    <t>nulová hypotéza zamítnuta pro 2-stranný test</t>
  </si>
  <si>
    <t>0.000 &lt; 0.05</t>
  </si>
  <si>
    <t>Střední hodnoty tlouštěk obou porostů se liší.</t>
  </si>
  <si>
    <t>Pears. korelace</t>
  </si>
  <si>
    <r>
      <t xml:space="preserve">Dvouvýběrový </t>
    </r>
    <r>
      <rPr>
        <b/>
        <sz val="14"/>
        <color indexed="10"/>
        <rFont val="Times New Roman CE"/>
        <family val="1"/>
      </rPr>
      <t>párový</t>
    </r>
    <r>
      <rPr>
        <b/>
        <sz val="14"/>
        <rFont val="Times New Roman CE"/>
        <family val="1"/>
      </rPr>
      <t xml:space="preserve"> t-test na střední hodnotu</t>
    </r>
  </si>
  <si>
    <t>zde musí být zadán soubor s vyšším rozptylem!!</t>
  </si>
  <si>
    <r>
      <t xml:space="preserve">počet stupňů volnosti </t>
    </r>
    <r>
      <rPr>
        <b/>
        <sz val="14"/>
        <color indexed="53"/>
        <rFont val="Times New Roman CE"/>
        <family val="1"/>
      </rPr>
      <t>( n - 1)</t>
    </r>
  </si>
  <si>
    <r>
      <t xml:space="preserve">testové kritérium </t>
    </r>
    <r>
      <rPr>
        <b/>
        <sz val="14"/>
        <color indexed="53"/>
        <rFont val="Times New Roman CE"/>
        <family val="1"/>
      </rPr>
      <t>(vzorec 7.17 )</t>
    </r>
  </si>
  <si>
    <r>
      <t xml:space="preserve">počet stupňů volnosti </t>
    </r>
    <r>
      <rPr>
        <b/>
        <sz val="14"/>
        <color indexed="53"/>
        <rFont val="Times New Roman CE"/>
        <family val="1"/>
      </rPr>
      <t>(vzorec 7.18- zaokrouhleno!!)</t>
    </r>
  </si>
  <si>
    <r>
      <t xml:space="preserve">testové kritérium </t>
    </r>
    <r>
      <rPr>
        <b/>
        <sz val="14"/>
        <color indexed="53"/>
        <rFont val="Times New Roman CE"/>
        <family val="1"/>
      </rPr>
      <t>(vzorec 7.21)</t>
    </r>
  </si>
  <si>
    <t>1.57 &lt; 1.76</t>
  </si>
  <si>
    <t>1.57 &lt; 2.14</t>
  </si>
  <si>
    <t>nulová hypotéza nezamítnuta pro 1-stranný test</t>
  </si>
  <si>
    <t>nulová hypotéza nezamítnuta pro 2-stranný test</t>
  </si>
  <si>
    <t>0.070 &gt;  0.05</t>
  </si>
  <si>
    <t>0.139 &gt;  0.05</t>
  </si>
  <si>
    <t xml:space="preserve"> můžeme předpokládat, že oba přístroje měří stejně.</t>
  </si>
  <si>
    <t>Měřené</t>
  </si>
  <si>
    <t>Modelové</t>
  </si>
  <si>
    <t>TK</t>
  </si>
  <si>
    <t>KH</t>
  </si>
  <si>
    <t>p</t>
  </si>
  <si>
    <t>1-p</t>
  </si>
  <si>
    <t>Nulová hypotéza není zamítnuta - variabilita teploty vzduchu nepřesáhla stanovený limit.</t>
  </si>
  <si>
    <r>
      <t>N</t>
    </r>
    <r>
      <rPr>
        <b/>
        <vertAlign val="subscript"/>
        <sz val="16"/>
        <rFont val="Times New Roman"/>
        <family val="1"/>
      </rPr>
      <t>ei</t>
    </r>
  </si>
  <si>
    <r>
      <t>N</t>
    </r>
    <r>
      <rPr>
        <b/>
        <vertAlign val="subscript"/>
        <sz val="16"/>
        <rFont val="Times New Roman"/>
        <family val="1"/>
      </rPr>
      <t>oi</t>
    </r>
  </si>
  <si>
    <r>
      <t>ê</t>
    </r>
    <r>
      <rPr>
        <b/>
        <sz val="16"/>
        <rFont val="Times New Roman"/>
        <family val="1"/>
      </rPr>
      <t xml:space="preserve"> N</t>
    </r>
    <r>
      <rPr>
        <b/>
        <vertAlign val="subscript"/>
        <sz val="16"/>
        <rFont val="Times New Roman"/>
        <family val="1"/>
      </rPr>
      <t>ei</t>
    </r>
    <r>
      <rPr>
        <b/>
        <sz val="16"/>
        <rFont val="Times New Roman"/>
        <family val="1"/>
      </rPr>
      <t xml:space="preserve"> -</t>
    </r>
    <r>
      <rPr>
        <b/>
        <vertAlign val="subscript"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N</t>
    </r>
    <r>
      <rPr>
        <b/>
        <vertAlign val="subscript"/>
        <sz val="16"/>
        <rFont val="Times New Roman"/>
        <family val="1"/>
      </rPr>
      <t>oi</t>
    </r>
    <r>
      <rPr>
        <b/>
        <sz val="16"/>
        <rFont val="Times New Roman"/>
        <family val="1"/>
      </rPr>
      <t xml:space="preserve"> </t>
    </r>
    <r>
      <rPr>
        <b/>
        <sz val="16"/>
        <rFont val="Symbol"/>
        <family val="1"/>
      </rPr>
      <t>ê</t>
    </r>
  </si>
  <si>
    <r>
      <t xml:space="preserve">max  </t>
    </r>
    <r>
      <rPr>
        <b/>
        <sz val="18"/>
        <rFont val="Symbol"/>
        <family val="1"/>
      </rPr>
      <t>ê</t>
    </r>
    <r>
      <rPr>
        <b/>
        <sz val="18"/>
        <rFont val="Times New Roman"/>
        <family val="1"/>
      </rPr>
      <t xml:space="preserve"> N</t>
    </r>
    <r>
      <rPr>
        <b/>
        <vertAlign val="subscript"/>
        <sz val="18"/>
        <rFont val="Times New Roman"/>
        <family val="1"/>
      </rPr>
      <t>ei</t>
    </r>
    <r>
      <rPr>
        <b/>
        <sz val="18"/>
        <rFont val="Times New Roman"/>
        <family val="1"/>
      </rPr>
      <t xml:space="preserve"> -</t>
    </r>
    <r>
      <rPr>
        <b/>
        <vertAlign val="subscript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N</t>
    </r>
    <r>
      <rPr>
        <b/>
        <vertAlign val="subscript"/>
        <sz val="18"/>
        <rFont val="Times New Roman"/>
        <family val="1"/>
      </rPr>
      <t>oi</t>
    </r>
    <r>
      <rPr>
        <b/>
        <sz val="18"/>
        <rFont val="Times New Roman"/>
        <family val="1"/>
      </rPr>
      <t xml:space="preserve"> </t>
    </r>
    <r>
      <rPr>
        <b/>
        <sz val="18"/>
        <rFont val="Symbol"/>
        <family val="1"/>
      </rPr>
      <t>ê</t>
    </r>
    <r>
      <rPr>
        <b/>
        <sz val="18"/>
        <rFont val="Times New Roman"/>
        <family val="1"/>
      </rPr>
      <t xml:space="preserve">  =  3; D</t>
    </r>
    <r>
      <rPr>
        <b/>
        <vertAlign val="sub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 = 3 : 98 = </t>
    </r>
    <r>
      <rPr>
        <b/>
        <sz val="18"/>
        <color indexed="10"/>
        <rFont val="Times New Roman"/>
        <family val="1"/>
      </rPr>
      <t>0,031.</t>
    </r>
  </si>
  <si>
    <r>
      <t>D</t>
    </r>
    <r>
      <rPr>
        <b/>
        <vertAlign val="subscript"/>
        <sz val="18"/>
        <rFont val="Times New Roman"/>
        <family val="1"/>
      </rPr>
      <t>1; 0,05</t>
    </r>
    <r>
      <rPr>
        <b/>
        <sz val="18"/>
        <rFont val="Times New Roman"/>
        <family val="1"/>
      </rPr>
      <t xml:space="preserve"> = 1,36. (1/</t>
    </r>
    <r>
      <rPr>
        <b/>
        <sz val="18"/>
        <rFont val="Symbol"/>
        <family val="1"/>
      </rPr>
      <t>Ö</t>
    </r>
    <r>
      <rPr>
        <b/>
        <sz val="18"/>
        <rFont val="Times New Roman"/>
        <family val="1"/>
      </rPr>
      <t xml:space="preserve">98) = </t>
    </r>
    <r>
      <rPr>
        <b/>
        <sz val="18"/>
        <color indexed="10"/>
        <rFont val="Times New Roman"/>
        <family val="1"/>
      </rPr>
      <t>0,137</t>
    </r>
    <r>
      <rPr>
        <b/>
        <sz val="18"/>
        <rFont val="Times New Roman"/>
        <family val="1"/>
      </rPr>
      <t xml:space="preserve"> .  D</t>
    </r>
    <r>
      <rPr>
        <b/>
        <vertAlign val="subscript"/>
        <sz val="18"/>
        <rFont val="Times New Roman"/>
        <family val="1"/>
      </rPr>
      <t xml:space="preserve">1  </t>
    </r>
    <r>
      <rPr>
        <b/>
        <sz val="18"/>
        <rFont val="Symbol"/>
        <family val="1"/>
      </rPr>
      <t>&lt;</t>
    </r>
    <r>
      <rPr>
        <b/>
        <sz val="18"/>
        <rFont val="Times New Roman"/>
        <family val="1"/>
      </rPr>
      <t xml:space="preserve"> D</t>
    </r>
    <r>
      <rPr>
        <b/>
        <vertAlign val="subscript"/>
        <sz val="18"/>
        <rFont val="Times New Roman"/>
        <family val="1"/>
      </rPr>
      <t xml:space="preserve">1; 0,05 </t>
    </r>
    <r>
      <rPr>
        <b/>
        <sz val="18"/>
        <rFont val="Times New Roman"/>
        <family val="1"/>
      </rPr>
      <t>.</t>
    </r>
  </si>
  <si>
    <t>Max. hodnoru rozdílu relativních součtových četností porovnáme s kritickou hodnotou,</t>
  </si>
  <si>
    <t xml:space="preserve"> kde  za a dosadíme 0,05 a za n1 = 166, n2 = 171.</t>
  </si>
  <si>
    <t xml:space="preserve">Výsledná hodnota D2,a = 0,15 je menší než hodnota 0,16, tedy nulovou hypotézu zamítáme. </t>
  </si>
  <si>
    <t>Oba porosty mají jiné rozdělení četností tlouštěk.</t>
  </si>
  <si>
    <r>
      <t>Variabilita teploty vzduchu v laboratoři je stanovena směrodatnou odchylkou S</t>
    </r>
    <r>
      <rPr>
        <b/>
        <vertAlign val="subscript"/>
        <sz val="14"/>
        <rFont val="Times New Roman CE"/>
        <family val="1"/>
      </rPr>
      <t>0</t>
    </r>
    <r>
      <rPr>
        <b/>
        <sz val="14"/>
        <rFont val="Times New Roman CE"/>
        <family val="1"/>
      </rPr>
      <t xml:space="preserve"> = 3°C. Při kontrole laboratorních podmínek bylo provedeno </t>
    </r>
  </si>
  <si>
    <t>Nulovou hypotézu přijímáme, test shody  prokázal, že modelové a exp.</t>
  </si>
  <si>
    <t>rozdělení se neliší.Normální rozdělení je vhodným modelem výškové struktury.</t>
  </si>
  <si>
    <t>Rozdíl v měření obou výškoměrů není statisticky významný,</t>
  </si>
  <si>
    <t xml:space="preserve"> =(G6-20)/G7</t>
  </si>
  <si>
    <t>vypočítaná pravděpodobnost p</t>
  </si>
  <si>
    <r>
      <t xml:space="preserve">vypočítaná pravděpodobnost p pro jednostranný test </t>
    </r>
    <r>
      <rPr>
        <b/>
        <sz val="14"/>
        <color indexed="53"/>
        <rFont val="Times New Roman CE"/>
        <family val="1"/>
      </rPr>
      <t>(T.DIST.RT(5.8426;41) nebo =TDIST(5.8426;41;</t>
    </r>
    <r>
      <rPr>
        <b/>
        <sz val="14"/>
        <color indexed="17"/>
        <rFont val="Times New Roman CE"/>
        <family val="1"/>
      </rPr>
      <t>1</t>
    </r>
    <r>
      <rPr>
        <b/>
        <sz val="14"/>
        <color indexed="53"/>
        <rFont val="Times New Roman CE"/>
        <family val="1"/>
      </rPr>
      <t>)</t>
    </r>
  </si>
  <si>
    <r>
      <t>kritická hodnota pro jednostranný test</t>
    </r>
    <r>
      <rPr>
        <b/>
        <sz val="14"/>
        <color indexed="53"/>
        <rFont val="Times New Roman CE"/>
        <family val="1"/>
      </rPr>
      <t xml:space="preserve"> (=T.INV(0.95;41) nebo TINV(</t>
    </r>
    <r>
      <rPr>
        <b/>
        <sz val="14"/>
        <color indexed="17"/>
        <rFont val="Times New Roman CE"/>
        <family val="1"/>
      </rPr>
      <t>0.1</t>
    </r>
    <r>
      <rPr>
        <b/>
        <sz val="14"/>
        <color indexed="53"/>
        <rFont val="Times New Roman CE"/>
        <family val="1"/>
      </rPr>
      <t>;41)</t>
    </r>
  </si>
  <si>
    <r>
      <t xml:space="preserve">kritická hodnota pro oboustranný test </t>
    </r>
    <r>
      <rPr>
        <b/>
        <sz val="14"/>
        <color indexed="53"/>
        <rFont val="Times New Roman CE"/>
        <family val="1"/>
      </rPr>
      <t>(=T.INV(0.975;41) nebo =TINV(</t>
    </r>
    <r>
      <rPr>
        <b/>
        <sz val="14"/>
        <color indexed="17"/>
        <rFont val="Times New Roman CE"/>
        <family val="1"/>
      </rPr>
      <t>0.05</t>
    </r>
    <r>
      <rPr>
        <b/>
        <sz val="14"/>
        <color indexed="53"/>
        <rFont val="Times New Roman CE"/>
        <family val="1"/>
      </rPr>
      <t>;41)</t>
    </r>
  </si>
  <si>
    <t xml:space="preserve"> =T.INV(0.975;29) nebo  =T.INV.2T(0,05;29) nebo =TINV(0,05;29)</t>
  </si>
  <si>
    <t xml:space="preserve"> =T.DIST.2T(I6;29) nebo TDIST(I6;29;2)</t>
  </si>
  <si>
    <r>
      <t>kritická hodnota pro jednostranný test</t>
    </r>
    <r>
      <rPr>
        <b/>
        <sz val="14"/>
        <color indexed="53"/>
        <rFont val="Times New Roman CE"/>
        <family val="1"/>
      </rPr>
      <t xml:space="preserve">  =T.INV(0.95;14) nebo =TINV(</t>
    </r>
    <r>
      <rPr>
        <b/>
        <sz val="14"/>
        <color indexed="17"/>
        <rFont val="Times New Roman CE"/>
        <family val="1"/>
      </rPr>
      <t>0.1</t>
    </r>
    <r>
      <rPr>
        <b/>
        <sz val="14"/>
        <color indexed="53"/>
        <rFont val="Times New Roman CE"/>
        <family val="1"/>
      </rPr>
      <t>;14)</t>
    </r>
  </si>
  <si>
    <r>
      <t xml:space="preserve">vypočítaná pravděpodobnost p pro oboustranný test </t>
    </r>
    <r>
      <rPr>
        <b/>
        <sz val="14"/>
        <color indexed="53"/>
        <rFont val="Times New Roman CE"/>
        <family val="1"/>
      </rPr>
      <t>(=T.DIST.2T(5.8426;41) nebo =TDIST(5.8426;41;</t>
    </r>
    <r>
      <rPr>
        <b/>
        <sz val="14"/>
        <color indexed="17"/>
        <rFont val="Times New Roman CE"/>
        <family val="1"/>
      </rPr>
      <t>2</t>
    </r>
    <r>
      <rPr>
        <b/>
        <sz val="14"/>
        <color indexed="53"/>
        <rFont val="Times New Roman CE"/>
        <family val="1"/>
      </rPr>
      <t>)</t>
    </r>
  </si>
  <si>
    <r>
      <t xml:space="preserve">vypočítaná pravděpodobnost p pro jednostranný test </t>
    </r>
    <r>
      <rPr>
        <b/>
        <sz val="14"/>
        <color indexed="53"/>
        <rFont val="Times New Roman CE"/>
        <family val="1"/>
      </rPr>
      <t>=(T.DIST.RT(1.5671;14) nebo =TDIST(1.567114;14;</t>
    </r>
    <r>
      <rPr>
        <b/>
        <sz val="14"/>
        <color indexed="17"/>
        <rFont val="Times New Roman CE"/>
        <family val="1"/>
      </rPr>
      <t>1</t>
    </r>
    <r>
      <rPr>
        <b/>
        <sz val="14"/>
        <color indexed="53"/>
        <rFont val="Times New Roman CE"/>
        <family val="1"/>
      </rPr>
      <t>)</t>
    </r>
  </si>
  <si>
    <r>
      <t xml:space="preserve">kritická hodnota pro oboustranný test </t>
    </r>
    <r>
      <rPr>
        <b/>
        <sz val="14"/>
        <color indexed="53"/>
        <rFont val="Times New Roman CE"/>
        <family val="1"/>
      </rPr>
      <t>=T.INV(0.975;14)=TINV(</t>
    </r>
    <r>
      <rPr>
        <b/>
        <sz val="14"/>
        <color indexed="17"/>
        <rFont val="Times New Roman CE"/>
        <family val="1"/>
      </rPr>
      <t>0.05</t>
    </r>
    <r>
      <rPr>
        <b/>
        <sz val="14"/>
        <color indexed="53"/>
        <rFont val="Times New Roman CE"/>
        <family val="1"/>
      </rPr>
      <t>;14)</t>
    </r>
  </si>
  <si>
    <r>
      <t>vypočítaná pravděpodobnost p pro oboustranný test =</t>
    </r>
    <r>
      <rPr>
        <b/>
        <sz val="14"/>
        <color indexed="53"/>
        <rFont val="Times New Roman CE"/>
        <family val="1"/>
      </rPr>
      <t>T.DIST.2T(1.567114;14) nebo=TDIST(1.567114;14;</t>
    </r>
    <r>
      <rPr>
        <b/>
        <sz val="14"/>
        <color indexed="17"/>
        <rFont val="Times New Roman CE"/>
        <family val="1"/>
      </rPr>
      <t>2</t>
    </r>
    <r>
      <rPr>
        <b/>
        <sz val="14"/>
        <color indexed="53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</si>
</sst>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??"/>
    <numFmt numFmtId="167" formatCode="??.0"/>
    <numFmt numFmtId="168" formatCode="00\,00"/>
    <numFmt numFmtId="169" formatCode="??\,00"/>
    <numFmt numFmtId="170" formatCode="00.00"/>
    <numFmt numFmtId="171" formatCode="00.0"/>
    <numFmt numFmtId="172" formatCode="0.0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0">
    <font>
      <sz val="12"/>
      <name val="Times New Roman CE"/>
      <family val="0"/>
    </font>
    <font>
      <b/>
      <sz val="12"/>
      <name val="Times New Roman CE"/>
      <family val="1"/>
    </font>
    <font>
      <i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4"/>
      <color indexed="10"/>
      <name val="Times New Roman CE"/>
      <family val="1"/>
    </font>
    <font>
      <b/>
      <sz val="14"/>
      <color indexed="14"/>
      <name val="Times New Roman CE"/>
      <family val="1"/>
    </font>
    <font>
      <b/>
      <sz val="14"/>
      <color indexed="53"/>
      <name val="Times New Roman CE"/>
      <family val="1"/>
    </font>
    <font>
      <b/>
      <i/>
      <sz val="14"/>
      <name val="Times New Roman CE"/>
      <family val="1"/>
    </font>
    <font>
      <b/>
      <sz val="14"/>
      <color indexed="17"/>
      <name val="Times New Roman CE"/>
      <family val="1"/>
    </font>
    <font>
      <b/>
      <sz val="18"/>
      <name val="Times New Roman CE"/>
      <family val="1"/>
    </font>
    <font>
      <b/>
      <sz val="18"/>
      <name val="Times New Roman"/>
      <family val="1"/>
    </font>
    <font>
      <b/>
      <sz val="18"/>
      <name val="Symbol"/>
      <family val="1"/>
    </font>
    <font>
      <b/>
      <vertAlign val="subscript"/>
      <sz val="18"/>
      <name val="Times New Roman"/>
      <family val="1"/>
    </font>
    <font>
      <b/>
      <sz val="16"/>
      <name val="Times New Roman CE"/>
      <family val="0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sz val="16"/>
      <name val="Symbol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 CE"/>
      <family val="1"/>
    </font>
    <font>
      <b/>
      <sz val="16"/>
      <color indexed="12"/>
      <name val="Times New Roman CE"/>
      <family val="1"/>
    </font>
    <font>
      <b/>
      <vertAlign val="subscript"/>
      <sz val="14"/>
      <name val="Times New Roman CE"/>
      <family val="1"/>
    </font>
    <font>
      <sz val="12"/>
      <color indexed="10"/>
      <name val="Times New Roman CE"/>
      <family val="1"/>
    </font>
    <font>
      <sz val="10"/>
      <color indexed="8"/>
      <name val="Times New Roman CE"/>
      <family val="0"/>
    </font>
    <font>
      <sz val="9.2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Alignment="1">
      <alignment/>
    </xf>
    <xf numFmtId="166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0" fillId="0" borderId="16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1" fillId="33" borderId="18" xfId="0" applyNumberFormat="1" applyFont="1" applyFill="1" applyBorder="1" applyAlignment="1">
      <alignment horizontal="center"/>
    </xf>
    <xf numFmtId="171" fontId="1" fillId="33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21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34" borderId="27" xfId="0" applyFont="1" applyFill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34" borderId="30" xfId="0" applyFont="1" applyFill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166" fontId="4" fillId="0" borderId="10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"/>
          <c:w val="0.75225"/>
          <c:h val="0.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'KS test 1 výběr'!$D$6</c:f>
              <c:strCache>
                <c:ptCount val="1"/>
                <c:pt idx="0">
                  <c:v>Měřené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'KS test 1 výběr'!$C$7:$C$14</c:f>
              <c:numCache/>
            </c:numRef>
          </c:xVal>
          <c:yVal>
            <c:numRef>
              <c:f>'KS test 1 výběr'!$D$7:$D$14</c:f>
              <c:numCache/>
            </c:numRef>
          </c:yVal>
          <c:smooth val="1"/>
        </c:ser>
        <c:ser>
          <c:idx val="1"/>
          <c:order val="1"/>
          <c:tx>
            <c:strRef>
              <c:f>'KS test 1 výběr'!$E$6</c:f>
              <c:strCache>
                <c:ptCount val="1"/>
                <c:pt idx="0">
                  <c:v>Modelové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'KS test 1 výběr'!$C$7:$C$14</c:f>
              <c:numCache/>
            </c:numRef>
          </c:xVal>
          <c:yVal>
            <c:numRef>
              <c:f>'KS test 1 výběr'!$E$7:$E$14</c:f>
              <c:numCache/>
            </c:numRef>
          </c:yVal>
          <c:smooth val="1"/>
        </c:ser>
        <c:axId val="7706577"/>
        <c:axId val="2250330"/>
      </c:scatterChart>
      <c:val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 val="autoZero"/>
        <c:crossBetween val="midCat"/>
        <c:dispUnits/>
      </c:valAx>
      <c:valAx>
        <c:axId val="2250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895"/>
          <c:w val="0.198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13</xdr:col>
      <xdr:colOff>733425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4219575"/>
          <a:ext cx="56007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1504950</xdr:colOff>
      <xdr:row>3</xdr:row>
      <xdr:rowOff>76200</xdr:rowOff>
    </xdr:from>
    <xdr:to>
      <xdr:col>8</xdr:col>
      <xdr:colOff>190500</xdr:colOff>
      <xdr:row>6</xdr:row>
      <xdr:rowOff>123825</xdr:rowOff>
    </xdr:to>
    <xdr:grpSp>
      <xdr:nvGrpSpPr>
        <xdr:cNvPr id="1" name="Group 9"/>
        <xdr:cNvGrpSpPr>
          <a:grpSpLocks/>
        </xdr:cNvGrpSpPr>
      </xdr:nvGrpSpPr>
      <xdr:grpSpPr>
        <a:xfrm>
          <a:off x="4857750" y="733425"/>
          <a:ext cx="4495800" cy="742950"/>
          <a:chOff x="415" y="77"/>
          <a:chExt cx="316" cy="8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731" y="77"/>
            <a:ext cx="0" cy="7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H="1">
            <a:off x="415" y="78"/>
            <a:ext cx="316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416" y="78"/>
            <a:ext cx="0" cy="8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416" y="158"/>
            <a:ext cx="47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10</xdr:row>
      <xdr:rowOff>219075</xdr:rowOff>
    </xdr:from>
    <xdr:to>
      <xdr:col>4</xdr:col>
      <xdr:colOff>971550</xdr:colOff>
      <xdr:row>13</xdr:row>
      <xdr:rowOff>47625</xdr:rowOff>
    </xdr:to>
    <xdr:sp>
      <xdr:nvSpPr>
        <xdr:cNvPr id="6" name="Line 10"/>
        <xdr:cNvSpPr>
          <a:spLocks/>
        </xdr:cNvSpPr>
      </xdr:nvSpPr>
      <xdr:spPr>
        <a:xfrm flipH="1" flipV="1">
          <a:off x="4314825" y="2486025"/>
          <a:ext cx="9525" cy="485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14</xdr:col>
      <xdr:colOff>819150</xdr:colOff>
      <xdr:row>3</xdr:row>
      <xdr:rowOff>0</xdr:rowOff>
    </xdr:from>
    <xdr:to>
      <xdr:col>20</xdr:col>
      <xdr:colOff>428625</xdr:colOff>
      <xdr:row>13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657225"/>
          <a:ext cx="4638675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400050</xdr:colOff>
      <xdr:row>4</xdr:row>
      <xdr:rowOff>142875</xdr:rowOff>
    </xdr:from>
    <xdr:to>
      <xdr:col>20</xdr:col>
      <xdr:colOff>828675</xdr:colOff>
      <xdr:row>5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18049875" y="1038225"/>
          <a:ext cx="2943225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13</xdr:row>
      <xdr:rowOff>0</xdr:rowOff>
    </xdr:from>
    <xdr:to>
      <xdr:col>27</xdr:col>
      <xdr:colOff>828675</xdr:colOff>
      <xdr:row>21</xdr:row>
      <xdr:rowOff>333375</xdr:rowOff>
    </xdr:to>
    <xdr:graphicFrame>
      <xdr:nvGraphicFramePr>
        <xdr:cNvPr id="1" name="graf 2"/>
        <xdr:cNvGraphicFramePr/>
      </xdr:nvGraphicFramePr>
      <xdr:xfrm>
        <a:off x="18764250" y="3362325"/>
        <a:ext cx="56959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17</xdr:row>
      <xdr:rowOff>0</xdr:rowOff>
    </xdr:from>
    <xdr:to>
      <xdr:col>10</xdr:col>
      <xdr:colOff>514350</xdr:colOff>
      <xdr:row>34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400550"/>
          <a:ext cx="9734550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E1">
      <selection activeCell="O14" sqref="O14"/>
    </sheetView>
  </sheetViews>
  <sheetFormatPr defaultColWidth="8.796875" defaultRowHeight="15"/>
  <cols>
    <col min="6" max="6" width="23.59765625" style="0" customWidth="1"/>
    <col min="9" max="9" width="15.8984375" style="0" customWidth="1"/>
    <col min="17" max="17" width="14.59765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6.5" thickBot="1">
      <c r="A3" s="1"/>
      <c r="B3" s="1"/>
      <c r="C3" s="1"/>
      <c r="D3" s="1"/>
      <c r="E3" s="1"/>
      <c r="F3" s="1"/>
      <c r="G3" s="1"/>
    </row>
    <row r="4" spans="1:9" ht="19.5" thickTop="1">
      <c r="A4" s="1"/>
      <c r="B4" s="1"/>
      <c r="C4" s="88" t="s">
        <v>2</v>
      </c>
      <c r="D4" s="90" t="s">
        <v>3</v>
      </c>
      <c r="E4" s="1"/>
      <c r="F4" s="23" t="s">
        <v>22</v>
      </c>
      <c r="G4" s="23"/>
      <c r="H4" s="24"/>
      <c r="I4" s="24"/>
    </row>
    <row r="5" spans="1:9" ht="19.5" thickBot="1">
      <c r="A5" s="1"/>
      <c r="B5" s="1"/>
      <c r="C5" s="89"/>
      <c r="D5" s="91"/>
      <c r="E5" s="1"/>
      <c r="F5" s="25"/>
      <c r="G5" s="25"/>
      <c r="H5" s="24"/>
      <c r="I5" s="24" t="s">
        <v>36</v>
      </c>
    </row>
    <row r="6" spans="1:10" ht="19.5" thickTop="1">
      <c r="A6" s="1"/>
      <c r="B6" s="1"/>
      <c r="C6" s="2">
        <v>1</v>
      </c>
      <c r="D6" s="3">
        <v>20.3</v>
      </c>
      <c r="E6" s="1"/>
      <c r="F6" s="25" t="s">
        <v>23</v>
      </c>
      <c r="G6" s="25">
        <v>20.22</v>
      </c>
      <c r="H6" s="24"/>
      <c r="I6" s="29">
        <f>(G6-20)/G7</f>
        <v>1.751373087696579</v>
      </c>
      <c r="J6" s="28" t="s">
        <v>106</v>
      </c>
    </row>
    <row r="7" spans="1:9" ht="18.75">
      <c r="A7" s="1"/>
      <c r="B7" s="1"/>
      <c r="C7" s="4">
        <v>2</v>
      </c>
      <c r="D7" s="5">
        <v>20</v>
      </c>
      <c r="E7" s="1"/>
      <c r="F7" s="25" t="s">
        <v>24</v>
      </c>
      <c r="G7" s="25">
        <v>0.12561572491064413</v>
      </c>
      <c r="H7" s="24"/>
      <c r="I7" s="24"/>
    </row>
    <row r="8" spans="1:9" ht="18.75">
      <c r="A8" s="1"/>
      <c r="B8" s="1"/>
      <c r="C8" s="4">
        <v>3</v>
      </c>
      <c r="D8" s="5">
        <v>21.6</v>
      </c>
      <c r="E8" s="1"/>
      <c r="F8" s="25" t="s">
        <v>25</v>
      </c>
      <c r="G8" s="25">
        <v>20.15</v>
      </c>
      <c r="H8" s="24"/>
      <c r="I8" s="24" t="s">
        <v>37</v>
      </c>
    </row>
    <row r="9" spans="1:14" ht="18.75">
      <c r="A9" s="1"/>
      <c r="B9" s="1"/>
      <c r="C9" s="4">
        <v>4</v>
      </c>
      <c r="D9" s="5">
        <v>19.7</v>
      </c>
      <c r="E9" s="1"/>
      <c r="F9" s="25" t="s">
        <v>26</v>
      </c>
      <c r="G9" s="25">
        <v>19.5</v>
      </c>
      <c r="H9" s="24"/>
      <c r="I9" s="29">
        <f>TINV(0.05,29)</f>
        <v>2.0452296421327048</v>
      </c>
      <c r="J9" s="28" t="s">
        <v>111</v>
      </c>
      <c r="M9" s="28"/>
      <c r="N9" s="28"/>
    </row>
    <row r="10" spans="1:9" ht="18.75">
      <c r="A10" s="1"/>
      <c r="B10" s="1"/>
      <c r="C10" s="4">
        <v>5</v>
      </c>
      <c r="D10" s="5">
        <v>20.9</v>
      </c>
      <c r="E10" s="1"/>
      <c r="F10" s="25" t="s">
        <v>27</v>
      </c>
      <c r="G10" s="25">
        <v>0.688025661109234</v>
      </c>
      <c r="H10" s="24"/>
      <c r="I10" s="24"/>
    </row>
    <row r="11" spans="1:9" ht="18.75">
      <c r="A11" s="1"/>
      <c r="B11" s="1"/>
      <c r="C11" s="4">
        <v>6</v>
      </c>
      <c r="D11" s="5">
        <v>20.2</v>
      </c>
      <c r="E11" s="1"/>
      <c r="F11" s="25" t="s">
        <v>28</v>
      </c>
      <c r="G11" s="25">
        <v>0.47337931034479847</v>
      </c>
      <c r="H11" s="24"/>
      <c r="I11" s="24" t="s">
        <v>107</v>
      </c>
    </row>
    <row r="12" spans="1:10" ht="18.75">
      <c r="A12" s="1"/>
      <c r="B12" s="1"/>
      <c r="C12" s="4">
        <v>7</v>
      </c>
      <c r="D12" s="5">
        <v>20.2</v>
      </c>
      <c r="E12" s="1"/>
      <c r="F12" s="25" t="s">
        <v>29</v>
      </c>
      <c r="G12" s="25">
        <v>0.9367383195508094</v>
      </c>
      <c r="H12" s="24"/>
      <c r="I12" s="29">
        <v>0.090453357</v>
      </c>
      <c r="J12" s="28" t="s">
        <v>112</v>
      </c>
    </row>
    <row r="13" spans="1:9" ht="18.75">
      <c r="A13" s="1"/>
      <c r="B13" s="1"/>
      <c r="C13" s="4">
        <v>8</v>
      </c>
      <c r="D13" s="5">
        <v>19.5</v>
      </c>
      <c r="E13" s="1"/>
      <c r="F13" s="25" t="s">
        <v>30</v>
      </c>
      <c r="G13" s="25">
        <v>0.9165728257270296</v>
      </c>
      <c r="H13" s="24"/>
      <c r="I13" s="24"/>
    </row>
    <row r="14" spans="1:9" ht="18.75">
      <c r="A14" s="1"/>
      <c r="B14" s="1"/>
      <c r="C14" s="4">
        <v>9</v>
      </c>
      <c r="D14" s="5">
        <v>20</v>
      </c>
      <c r="E14" s="1"/>
      <c r="F14" s="25" t="s">
        <v>31</v>
      </c>
      <c r="G14" s="25">
        <v>3.1</v>
      </c>
      <c r="H14" s="24"/>
      <c r="I14" s="24" t="s">
        <v>38</v>
      </c>
    </row>
    <row r="15" spans="1:10" ht="18.75">
      <c r="A15" s="1"/>
      <c r="B15" s="1"/>
      <c r="C15" s="4">
        <v>10</v>
      </c>
      <c r="D15" s="5">
        <v>20</v>
      </c>
      <c r="E15" s="1"/>
      <c r="F15" s="25" t="s">
        <v>32</v>
      </c>
      <c r="G15" s="25">
        <v>19</v>
      </c>
      <c r="H15" s="24"/>
      <c r="I15" s="30" t="s">
        <v>39</v>
      </c>
      <c r="J15" s="28" t="s">
        <v>41</v>
      </c>
    </row>
    <row r="16" spans="1:10" ht="18.75">
      <c r="A16" s="1"/>
      <c r="B16" s="1"/>
      <c r="C16" s="4">
        <v>11</v>
      </c>
      <c r="D16" s="5">
        <v>20.4</v>
      </c>
      <c r="E16" s="1"/>
      <c r="F16" s="25" t="s">
        <v>33</v>
      </c>
      <c r="G16" s="25">
        <v>22.1</v>
      </c>
      <c r="H16" s="24"/>
      <c r="I16" s="24"/>
      <c r="J16" s="28"/>
    </row>
    <row r="17" spans="1:10" ht="18.75">
      <c r="A17" s="1"/>
      <c r="B17" s="1"/>
      <c r="C17" s="4">
        <v>12</v>
      </c>
      <c r="D17" s="5">
        <v>19.7</v>
      </c>
      <c r="E17" s="1"/>
      <c r="F17" s="25" t="s">
        <v>34</v>
      </c>
      <c r="G17" s="25">
        <v>606.6</v>
      </c>
      <c r="H17" s="24"/>
      <c r="I17" s="30" t="s">
        <v>40</v>
      </c>
      <c r="J17" s="28" t="s">
        <v>41</v>
      </c>
    </row>
    <row r="18" spans="1:9" ht="19.5" thickBot="1">
      <c r="A18" s="1"/>
      <c r="B18" s="1"/>
      <c r="C18" s="4">
        <v>13</v>
      </c>
      <c r="D18" s="5">
        <v>20.2</v>
      </c>
      <c r="E18" s="1"/>
      <c r="F18" s="26" t="s">
        <v>35</v>
      </c>
      <c r="G18" s="26">
        <v>30</v>
      </c>
      <c r="H18" s="24"/>
      <c r="I18" s="24"/>
    </row>
    <row r="19" spans="1:7" ht="15.75">
      <c r="A19" s="1"/>
      <c r="B19" s="1"/>
      <c r="C19" s="4">
        <v>14</v>
      </c>
      <c r="D19" s="5">
        <v>19.9</v>
      </c>
      <c r="E19" s="1"/>
      <c r="F19" s="1"/>
      <c r="G19" s="1"/>
    </row>
    <row r="20" spans="1:7" ht="15.75">
      <c r="A20" s="1"/>
      <c r="B20" s="1"/>
      <c r="C20" s="4">
        <v>15</v>
      </c>
      <c r="D20" s="5">
        <v>19.9</v>
      </c>
      <c r="E20" s="1"/>
      <c r="F20" s="1"/>
      <c r="G20" s="1"/>
    </row>
    <row r="21" spans="1:7" ht="15.75">
      <c r="A21" s="1"/>
      <c r="B21" s="1"/>
      <c r="C21" s="4">
        <v>16</v>
      </c>
      <c r="D21" s="5">
        <v>20.1</v>
      </c>
      <c r="E21" s="1"/>
      <c r="F21" s="1"/>
      <c r="G21" s="1"/>
    </row>
    <row r="22" spans="1:7" ht="15.75">
      <c r="A22" s="1"/>
      <c r="B22" s="1"/>
      <c r="C22" s="4">
        <v>17</v>
      </c>
      <c r="D22" s="5">
        <v>20.5</v>
      </c>
      <c r="E22" s="1"/>
      <c r="F22" s="1"/>
      <c r="G22" s="1"/>
    </row>
    <row r="23" spans="1:7" ht="15.75">
      <c r="A23" s="1"/>
      <c r="B23" s="1"/>
      <c r="C23" s="4">
        <v>18</v>
      </c>
      <c r="D23" s="5">
        <v>21.3</v>
      </c>
      <c r="E23" s="1"/>
      <c r="F23" s="1"/>
      <c r="G23" s="1"/>
    </row>
    <row r="24" spans="1:7" ht="15.75">
      <c r="A24" s="1"/>
      <c r="B24" s="1"/>
      <c r="C24" s="4">
        <v>19</v>
      </c>
      <c r="D24" s="5">
        <v>20.9</v>
      </c>
      <c r="E24" s="1"/>
      <c r="F24" s="1"/>
      <c r="G24" s="1"/>
    </row>
    <row r="25" spans="1:7" ht="15.75">
      <c r="A25" s="1"/>
      <c r="B25" s="1"/>
      <c r="C25" s="4">
        <v>20</v>
      </c>
      <c r="D25" s="5">
        <v>21.2</v>
      </c>
      <c r="E25" s="1"/>
      <c r="F25" s="1"/>
      <c r="G25" s="1"/>
    </row>
    <row r="26" spans="1:7" ht="15.75">
      <c r="A26" s="1"/>
      <c r="B26" s="1"/>
      <c r="C26" s="4">
        <v>21</v>
      </c>
      <c r="D26" s="5">
        <v>19</v>
      </c>
      <c r="E26" s="1"/>
      <c r="F26" s="1"/>
      <c r="G26" s="1"/>
    </row>
    <row r="27" spans="1:7" ht="15.75">
      <c r="A27" s="1"/>
      <c r="B27" s="1"/>
      <c r="C27" s="4">
        <v>22</v>
      </c>
      <c r="D27" s="5">
        <v>19.5</v>
      </c>
      <c r="E27" s="1"/>
      <c r="F27" s="1"/>
      <c r="G27" s="1"/>
    </row>
    <row r="28" spans="1:7" ht="15.75">
      <c r="A28" s="1"/>
      <c r="B28" s="1"/>
      <c r="C28" s="4">
        <v>23</v>
      </c>
      <c r="D28" s="5">
        <v>20.2</v>
      </c>
      <c r="E28" s="1"/>
      <c r="F28" s="1"/>
      <c r="G28" s="1"/>
    </row>
    <row r="29" spans="1:7" ht="15.75">
      <c r="A29" s="1"/>
      <c r="B29" s="1"/>
      <c r="C29" s="4">
        <v>24</v>
      </c>
      <c r="D29" s="5">
        <v>19.5</v>
      </c>
      <c r="E29" s="1"/>
      <c r="F29" s="1"/>
      <c r="G29" s="1"/>
    </row>
    <row r="30" spans="1:7" ht="15.75">
      <c r="A30" s="1"/>
      <c r="B30" s="1"/>
      <c r="C30" s="4">
        <v>25</v>
      </c>
      <c r="D30" s="5">
        <v>20.3</v>
      </c>
      <c r="E30" s="1"/>
      <c r="F30" s="1"/>
      <c r="G30" s="1"/>
    </row>
    <row r="31" spans="1:7" ht="15.75">
      <c r="A31" s="1"/>
      <c r="B31" s="1"/>
      <c r="C31" s="4">
        <v>26</v>
      </c>
      <c r="D31" s="5">
        <v>19.5</v>
      </c>
      <c r="E31" s="1"/>
      <c r="F31" s="1"/>
      <c r="G31" s="1"/>
    </row>
    <row r="32" spans="1:7" ht="15.75">
      <c r="A32" s="1"/>
      <c r="B32" s="1"/>
      <c r="C32" s="4">
        <v>27</v>
      </c>
      <c r="D32" s="5">
        <v>20.5</v>
      </c>
      <c r="E32" s="1"/>
      <c r="F32" s="1"/>
      <c r="G32" s="1"/>
    </row>
    <row r="33" spans="1:7" ht="15.75">
      <c r="A33" s="1"/>
      <c r="B33" s="1"/>
      <c r="C33" s="4">
        <v>28</v>
      </c>
      <c r="D33" s="5">
        <v>22.1</v>
      </c>
      <c r="E33" s="1"/>
      <c r="F33" s="1"/>
      <c r="G33" s="1"/>
    </row>
    <row r="34" spans="1:7" ht="15.75">
      <c r="A34" s="1"/>
      <c r="B34" s="1"/>
      <c r="C34" s="4">
        <v>29</v>
      </c>
      <c r="D34" s="5">
        <v>19.5</v>
      </c>
      <c r="E34" s="1"/>
      <c r="F34" s="1"/>
      <c r="G34" s="1"/>
    </row>
    <row r="35" spans="1:7" ht="16.5" thickBot="1">
      <c r="A35" s="1"/>
      <c r="B35" s="1"/>
      <c r="C35" s="6">
        <v>30</v>
      </c>
      <c r="D35" s="7">
        <v>20</v>
      </c>
      <c r="E35" s="1"/>
      <c r="F35" s="1"/>
      <c r="G35" s="1"/>
    </row>
    <row r="36" spans="1:7" ht="16.5" thickTop="1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</sheetData>
  <sheetProtection/>
  <mergeCells count="2">
    <mergeCell ref="C4:C5"/>
    <mergeCell ref="D4:D5"/>
  </mergeCells>
  <printOptions/>
  <pageMargins left="0.787401575" right="0.787401575" top="0.984251969" bottom="0.984251969" header="0.4921259845" footer="0.492125984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Q7" sqref="Q7"/>
    </sheetView>
  </sheetViews>
  <sheetFormatPr defaultColWidth="8.796875" defaultRowHeight="15"/>
  <cols>
    <col min="6" max="6" width="12.09765625" style="0" customWidth="1"/>
    <col min="9" max="9" width="10" style="0" customWidth="1"/>
  </cols>
  <sheetData>
    <row r="1" ht="20.25">
      <c r="A1" s="27" t="s">
        <v>102</v>
      </c>
    </row>
    <row r="2" ht="18.75">
      <c r="A2" s="27" t="s">
        <v>11</v>
      </c>
    </row>
    <row r="3" ht="18.75">
      <c r="A3" s="27" t="s">
        <v>12</v>
      </c>
    </row>
    <row r="7" spans="5:9" ht="23.25">
      <c r="E7" s="42" t="s">
        <v>88</v>
      </c>
      <c r="F7" s="42">
        <f>(20-1)*3.27^2/3^2</f>
        <v>22.5739</v>
      </c>
      <c r="H7" s="42" t="s">
        <v>90</v>
      </c>
      <c r="I7" s="42">
        <f>CHIDIST(F7,19)</f>
        <v>0.2566313521875146</v>
      </c>
    </row>
    <row r="8" spans="5:9" ht="23.25">
      <c r="E8" s="42" t="s">
        <v>89</v>
      </c>
      <c r="F8" s="42">
        <f>CHIINV(0.05,19)</f>
        <v>30.143527205646155</v>
      </c>
      <c r="H8" s="42" t="s">
        <v>91</v>
      </c>
      <c r="I8" s="42">
        <f>1-I7</f>
        <v>0.7433686478124855</v>
      </c>
    </row>
    <row r="10" ht="22.5">
      <c r="C10" s="42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Equation.3" shapeId="208316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26">
      <selection activeCell="I36" sqref="I36"/>
    </sheetView>
  </sheetViews>
  <sheetFormatPr defaultColWidth="8.796875" defaultRowHeight="15"/>
  <cols>
    <col min="5" max="5" width="25.69921875" style="0" customWidth="1"/>
    <col min="6" max="6" width="12.3984375" style="0" customWidth="1"/>
    <col min="7" max="7" width="14.09765625" style="0" customWidth="1"/>
    <col min="9" max="9" width="12.09765625" style="0" bestFit="1" customWidth="1"/>
    <col min="12" max="12" width="12.09765625" style="0" bestFit="1" customWidth="1"/>
    <col min="14" max="14" width="12.09765625" style="0" bestFit="1" customWidth="1"/>
  </cols>
  <sheetData>
    <row r="1" ht="15.75">
      <c r="A1" t="s">
        <v>4</v>
      </c>
    </row>
    <row r="2" ht="16.5" thickBot="1"/>
    <row r="3" spans="2:11" ht="19.5" thickTop="1">
      <c r="B3" s="18" t="s">
        <v>5</v>
      </c>
      <c r="C3" s="19" t="s">
        <v>6</v>
      </c>
      <c r="D3" s="17"/>
      <c r="E3" s="27" t="s">
        <v>42</v>
      </c>
      <c r="F3" s="27"/>
      <c r="G3" s="27"/>
      <c r="H3" s="17"/>
      <c r="I3" s="17"/>
      <c r="J3" s="17"/>
      <c r="K3" s="17"/>
    </row>
    <row r="4" spans="2:11" ht="18.75" thickBot="1">
      <c r="B4" s="8">
        <v>33.5</v>
      </c>
      <c r="C4" s="9">
        <v>29.5</v>
      </c>
      <c r="D4" s="17"/>
      <c r="E4" s="27"/>
      <c r="F4" s="27"/>
      <c r="G4" s="27"/>
      <c r="H4" s="17"/>
      <c r="I4" s="17"/>
      <c r="J4" s="17"/>
      <c r="K4" s="17"/>
    </row>
    <row r="5" spans="2:22" ht="18">
      <c r="B5" s="8">
        <v>28.6</v>
      </c>
      <c r="C5" s="9">
        <v>30.4</v>
      </c>
      <c r="D5" s="17"/>
      <c r="E5" s="35"/>
      <c r="F5" s="35" t="s">
        <v>5</v>
      </c>
      <c r="G5" s="35" t="s">
        <v>6</v>
      </c>
      <c r="H5" s="17"/>
      <c r="I5" s="17"/>
      <c r="J5" s="17"/>
      <c r="K5" s="17"/>
      <c r="V5" s="28" t="s">
        <v>74</v>
      </c>
    </row>
    <row r="6" spans="2:11" ht="18">
      <c r="B6" s="8">
        <v>36.2</v>
      </c>
      <c r="C6" s="9">
        <v>21.6</v>
      </c>
      <c r="D6" s="17"/>
      <c r="E6" s="36" t="s">
        <v>23</v>
      </c>
      <c r="F6" s="36">
        <v>33.31200000000001</v>
      </c>
      <c r="G6" s="36">
        <v>25.585</v>
      </c>
      <c r="H6" s="17"/>
      <c r="J6" s="17"/>
      <c r="K6" s="17"/>
    </row>
    <row r="7" spans="2:11" ht="18">
      <c r="B7" s="8">
        <v>41.4</v>
      </c>
      <c r="C7" s="9">
        <v>24.4</v>
      </c>
      <c r="D7" s="17"/>
      <c r="E7" s="36" t="s">
        <v>43</v>
      </c>
      <c r="F7" s="36">
        <v>28.918599999999362</v>
      </c>
      <c r="G7" s="36">
        <v>11.846605263157855</v>
      </c>
      <c r="H7" s="17"/>
      <c r="I7" s="31" t="s">
        <v>49</v>
      </c>
      <c r="J7" s="17"/>
      <c r="K7" s="17"/>
    </row>
    <row r="8" spans="2:11" ht="18">
      <c r="B8" s="8">
        <v>41</v>
      </c>
      <c r="C8" s="9">
        <v>28.5</v>
      </c>
      <c r="D8" s="17"/>
      <c r="E8" s="36" t="s">
        <v>44</v>
      </c>
      <c r="F8" s="36">
        <v>25</v>
      </c>
      <c r="G8" s="36">
        <v>20</v>
      </c>
      <c r="H8" s="17"/>
      <c r="I8" s="17"/>
      <c r="J8" s="17"/>
      <c r="K8" s="17"/>
    </row>
    <row r="9" spans="2:11" ht="18">
      <c r="B9" s="8">
        <v>43.7</v>
      </c>
      <c r="C9" s="9">
        <v>26.8</v>
      </c>
      <c r="D9" s="17"/>
      <c r="E9" s="36" t="s">
        <v>45</v>
      </c>
      <c r="F9" s="36">
        <v>24</v>
      </c>
      <c r="G9" s="36">
        <v>19</v>
      </c>
      <c r="H9" s="17"/>
      <c r="I9" s="31" t="s">
        <v>65</v>
      </c>
      <c r="J9" s="17"/>
      <c r="K9" s="17"/>
    </row>
    <row r="10" spans="2:11" ht="18">
      <c r="B10" s="8">
        <v>24.1</v>
      </c>
      <c r="C10" s="9">
        <v>25.5</v>
      </c>
      <c r="D10" s="17"/>
      <c r="E10" s="36" t="s">
        <v>46</v>
      </c>
      <c r="F10" s="41">
        <v>2.441087497861878</v>
      </c>
      <c r="G10" s="36"/>
      <c r="H10" s="17"/>
      <c r="I10" s="31" t="s">
        <v>54</v>
      </c>
      <c r="J10" s="17"/>
      <c r="K10" s="17"/>
    </row>
    <row r="11" spans="2:11" ht="18">
      <c r="B11" s="8">
        <v>33.8</v>
      </c>
      <c r="C11" s="9">
        <v>22.6</v>
      </c>
      <c r="D11" s="17"/>
      <c r="E11" s="36" t="s">
        <v>47</v>
      </c>
      <c r="F11" s="39">
        <v>0.025570066799637126</v>
      </c>
      <c r="G11" s="36"/>
      <c r="H11" s="17"/>
      <c r="I11" s="31" t="s">
        <v>55</v>
      </c>
      <c r="J11" s="17"/>
      <c r="K11" s="17"/>
    </row>
    <row r="12" spans="2:11" ht="18.75" thickBot="1">
      <c r="B12" s="8">
        <v>40.5</v>
      </c>
      <c r="C12" s="9">
        <v>26.1</v>
      </c>
      <c r="D12" s="17"/>
      <c r="E12" s="37" t="s">
        <v>48</v>
      </c>
      <c r="F12" s="40">
        <v>2.1141417505532445</v>
      </c>
      <c r="G12" s="37"/>
      <c r="H12" s="17"/>
      <c r="I12" s="31" t="s">
        <v>56</v>
      </c>
      <c r="J12" s="17"/>
      <c r="K12" s="17"/>
    </row>
    <row r="13" spans="2:11" ht="15">
      <c r="B13" s="8">
        <v>29.6</v>
      </c>
      <c r="C13" s="9">
        <v>19.2</v>
      </c>
      <c r="D13" s="17"/>
      <c r="E13" s="17"/>
      <c r="F13" s="17"/>
      <c r="G13" s="17"/>
      <c r="H13" s="17"/>
      <c r="I13" s="17"/>
      <c r="J13" s="17"/>
      <c r="K13" s="17"/>
    </row>
    <row r="14" spans="2:11" ht="18">
      <c r="B14" s="8">
        <v>31.5</v>
      </c>
      <c r="C14" s="9">
        <v>24.6</v>
      </c>
      <c r="D14" s="17"/>
      <c r="E14" s="31" t="s">
        <v>50</v>
      </c>
      <c r="F14" s="17"/>
      <c r="G14" s="17"/>
      <c r="H14" s="17"/>
      <c r="I14" s="17"/>
      <c r="J14" s="17"/>
      <c r="K14" s="17"/>
    </row>
    <row r="15" spans="2:11" ht="15.75">
      <c r="B15" s="8">
        <v>26.5</v>
      </c>
      <c r="C15" s="9">
        <v>28.7</v>
      </c>
      <c r="D15" s="17"/>
      <c r="E15" s="17"/>
      <c r="F15" s="17"/>
      <c r="G15" s="17"/>
      <c r="H15" s="17"/>
      <c r="I15" s="17"/>
      <c r="J15" s="17"/>
      <c r="K15" s="17"/>
    </row>
    <row r="16" spans="2:11" ht="18.75">
      <c r="B16" s="8">
        <v>25.8</v>
      </c>
      <c r="C16" s="9">
        <v>20.2</v>
      </c>
      <c r="D16" s="17"/>
      <c r="E16" s="32" t="s">
        <v>38</v>
      </c>
      <c r="F16" s="21"/>
      <c r="G16" s="21"/>
      <c r="H16" s="17"/>
      <c r="I16" s="21"/>
      <c r="J16" s="21"/>
      <c r="K16" s="21"/>
    </row>
    <row r="17" spans="2:11" ht="18.75">
      <c r="B17" s="8">
        <v>30.1</v>
      </c>
      <c r="C17" s="9">
        <v>21</v>
      </c>
      <c r="D17" s="17"/>
      <c r="E17" s="33" t="s">
        <v>51</v>
      </c>
      <c r="F17" s="34" t="s">
        <v>53</v>
      </c>
      <c r="G17" s="20"/>
      <c r="H17" s="17"/>
      <c r="I17" s="20"/>
      <c r="J17" s="20"/>
      <c r="K17" s="20"/>
    </row>
    <row r="18" spans="2:11" ht="18.75">
      <c r="B18" s="8">
        <v>31.1</v>
      </c>
      <c r="C18" s="9">
        <v>27.5</v>
      </c>
      <c r="D18" s="17"/>
      <c r="E18" s="33"/>
      <c r="F18" s="34"/>
      <c r="G18" s="20"/>
      <c r="H18" s="17"/>
      <c r="I18" s="20"/>
      <c r="J18" s="20"/>
      <c r="K18" s="20"/>
    </row>
    <row r="19" spans="2:11" ht="18.75">
      <c r="B19" s="8">
        <v>24.4</v>
      </c>
      <c r="C19" s="9">
        <v>25.8</v>
      </c>
      <c r="D19" s="17"/>
      <c r="E19" s="33" t="s">
        <v>52</v>
      </c>
      <c r="F19" s="34" t="s">
        <v>53</v>
      </c>
      <c r="G19" s="20"/>
      <c r="H19" s="17"/>
      <c r="I19" s="20"/>
      <c r="J19" s="20"/>
      <c r="K19" s="20"/>
    </row>
    <row r="20" spans="2:11" ht="15.75">
      <c r="B20" s="8">
        <v>32.2</v>
      </c>
      <c r="C20" s="9">
        <v>23.3</v>
      </c>
      <c r="D20" s="17"/>
      <c r="E20" s="20"/>
      <c r="F20" s="20"/>
      <c r="G20" s="20"/>
      <c r="H20" s="17"/>
      <c r="I20" s="20"/>
      <c r="J20" s="20"/>
      <c r="K20" s="20"/>
    </row>
    <row r="21" spans="2:11" ht="18.75">
      <c r="B21" s="8">
        <v>33</v>
      </c>
      <c r="C21" s="9">
        <v>26.5</v>
      </c>
      <c r="D21" s="17"/>
      <c r="E21" s="34" t="s">
        <v>57</v>
      </c>
      <c r="F21" s="20"/>
      <c r="G21" s="20"/>
      <c r="H21" s="17"/>
      <c r="I21" s="20"/>
      <c r="J21" s="20"/>
      <c r="K21" s="20"/>
    </row>
    <row r="22" spans="2:11" ht="15.75">
      <c r="B22" s="8">
        <v>35.7</v>
      </c>
      <c r="C22" s="9">
        <v>31.2</v>
      </c>
      <c r="D22" s="17"/>
      <c r="E22" s="20"/>
      <c r="F22" s="20"/>
      <c r="G22" s="20"/>
      <c r="H22" s="17"/>
      <c r="I22" s="20"/>
      <c r="J22" s="20"/>
      <c r="K22" s="20"/>
    </row>
    <row r="23" spans="2:11" ht="15.75">
      <c r="B23" s="8">
        <v>33.2</v>
      </c>
      <c r="C23" s="9">
        <v>28.3</v>
      </c>
      <c r="D23" s="17"/>
      <c r="E23" s="20"/>
      <c r="F23" s="20"/>
      <c r="G23" s="20"/>
      <c r="H23" s="17"/>
      <c r="I23" s="20"/>
      <c r="J23" s="20"/>
      <c r="K23" s="20"/>
    </row>
    <row r="24" spans="2:11" ht="18.75">
      <c r="B24" s="8">
        <v>33.4</v>
      </c>
      <c r="C24" s="9"/>
      <c r="D24" s="17"/>
      <c r="E24" s="27" t="s">
        <v>64</v>
      </c>
      <c r="F24" s="27"/>
      <c r="G24" s="27"/>
      <c r="H24" s="17"/>
      <c r="I24" s="20"/>
      <c r="J24" s="20"/>
      <c r="K24" s="20"/>
    </row>
    <row r="25" spans="2:11" ht="19.5" thickBot="1">
      <c r="B25" s="8">
        <v>33.1</v>
      </c>
      <c r="C25" s="9"/>
      <c r="D25" s="17"/>
      <c r="E25" s="27"/>
      <c r="F25" s="27"/>
      <c r="G25" s="27"/>
      <c r="H25" s="17"/>
      <c r="I25" s="20"/>
      <c r="J25" s="20"/>
      <c r="K25" s="20"/>
    </row>
    <row r="26" spans="2:11" ht="19.5">
      <c r="B26" s="8">
        <v>41.7</v>
      </c>
      <c r="C26" s="9"/>
      <c r="D26" s="17"/>
      <c r="E26" s="35"/>
      <c r="F26" s="35" t="s">
        <v>5</v>
      </c>
      <c r="G26" s="35" t="s">
        <v>6</v>
      </c>
      <c r="H26" s="17"/>
      <c r="I26" s="20"/>
      <c r="J26" s="20"/>
      <c r="K26" s="20"/>
    </row>
    <row r="27" spans="2:11" ht="18.75">
      <c r="B27" s="8">
        <v>34.6</v>
      </c>
      <c r="C27" s="9"/>
      <c r="D27" s="17"/>
      <c r="E27" s="36" t="s">
        <v>23</v>
      </c>
      <c r="F27" s="36">
        <v>33.31200000000001</v>
      </c>
      <c r="G27" s="36">
        <v>25.585</v>
      </c>
      <c r="H27" s="17"/>
      <c r="I27" s="20"/>
      <c r="J27" s="20"/>
      <c r="K27" s="20"/>
    </row>
    <row r="28" spans="2:11" ht="19.5" thickBot="1">
      <c r="B28" s="10">
        <v>34.1</v>
      </c>
      <c r="C28" s="11"/>
      <c r="D28" s="17"/>
      <c r="E28" s="36" t="s">
        <v>43</v>
      </c>
      <c r="F28" s="36">
        <v>28.918599999999362</v>
      </c>
      <c r="G28" s="36">
        <v>11.846605263157855</v>
      </c>
      <c r="H28" s="17"/>
      <c r="I28" s="17"/>
      <c r="J28" s="17"/>
      <c r="K28" s="17"/>
    </row>
    <row r="29" spans="4:11" ht="19.5" thickTop="1">
      <c r="D29" s="17"/>
      <c r="E29" s="36" t="s">
        <v>44</v>
      </c>
      <c r="F29" s="36">
        <v>25</v>
      </c>
      <c r="G29" s="36">
        <v>20</v>
      </c>
      <c r="H29" s="17"/>
      <c r="I29" s="17"/>
      <c r="J29" s="17"/>
      <c r="K29" s="17"/>
    </row>
    <row r="30" spans="4:17" ht="18.75">
      <c r="D30" s="17"/>
      <c r="E30" s="36" t="s">
        <v>58</v>
      </c>
      <c r="F30" s="36">
        <v>0</v>
      </c>
      <c r="G30" s="36"/>
      <c r="H30" s="17"/>
      <c r="I30" s="17"/>
      <c r="J30" s="17"/>
      <c r="K30" s="17"/>
      <c r="Q30" s="24"/>
    </row>
    <row r="31" spans="4:11" ht="18.75">
      <c r="D31" s="17"/>
      <c r="E31" s="36" t="s">
        <v>45</v>
      </c>
      <c r="F31" s="36">
        <v>41</v>
      </c>
      <c r="G31" s="36"/>
      <c r="H31" s="17"/>
      <c r="I31" s="31" t="s">
        <v>77</v>
      </c>
      <c r="J31" s="17"/>
      <c r="K31" s="17"/>
    </row>
    <row r="32" spans="1:11" ht="18.75">
      <c r="A32" s="17"/>
      <c r="B32" s="17"/>
      <c r="C32" s="17"/>
      <c r="D32" s="17"/>
      <c r="E32" s="36" t="s">
        <v>59</v>
      </c>
      <c r="F32" s="41">
        <v>5.842608518296488</v>
      </c>
      <c r="G32" s="36"/>
      <c r="H32" s="17"/>
      <c r="I32" s="31" t="s">
        <v>76</v>
      </c>
      <c r="J32" s="17"/>
      <c r="K32" s="17"/>
    </row>
    <row r="33" spans="1:11" ht="18.75">
      <c r="A33" s="17"/>
      <c r="B33" s="17"/>
      <c r="C33" s="17"/>
      <c r="D33" s="17"/>
      <c r="E33" s="36" t="s">
        <v>60</v>
      </c>
      <c r="F33" s="39">
        <v>3.6219963121271585E-07</v>
      </c>
      <c r="G33" s="36"/>
      <c r="H33" s="17"/>
      <c r="I33" s="31" t="s">
        <v>108</v>
      </c>
      <c r="J33" s="17"/>
      <c r="K33" s="17"/>
    </row>
    <row r="34" spans="1:11" ht="18.75">
      <c r="A34" s="17"/>
      <c r="B34" s="17"/>
      <c r="C34" s="17"/>
      <c r="D34" s="17"/>
      <c r="E34" s="36" t="s">
        <v>61</v>
      </c>
      <c r="F34" s="38">
        <v>1.682878973952029</v>
      </c>
      <c r="G34" s="36"/>
      <c r="H34" s="17"/>
      <c r="I34" s="31" t="s">
        <v>109</v>
      </c>
      <c r="J34" s="17"/>
      <c r="K34" s="17"/>
    </row>
    <row r="35" spans="1:11" ht="18.75">
      <c r="A35" s="17"/>
      <c r="B35" s="17"/>
      <c r="C35" s="17"/>
      <c r="D35" s="17"/>
      <c r="E35" s="36" t="s">
        <v>62</v>
      </c>
      <c r="F35" s="39">
        <v>7.243992624254317E-07</v>
      </c>
      <c r="G35" s="36"/>
      <c r="H35" s="17"/>
      <c r="I35" s="31" t="s">
        <v>114</v>
      </c>
      <c r="J35" s="17"/>
      <c r="K35" s="17"/>
    </row>
    <row r="36" spans="1:11" ht="19.5" thickBot="1">
      <c r="A36" s="17"/>
      <c r="B36" s="17"/>
      <c r="C36" s="17"/>
      <c r="D36" s="17"/>
      <c r="E36" s="37" t="s">
        <v>63</v>
      </c>
      <c r="F36" s="40">
        <v>2.019542080233805</v>
      </c>
      <c r="G36" s="37"/>
      <c r="H36" s="17"/>
      <c r="I36" s="31" t="s">
        <v>110</v>
      </c>
      <c r="J36" s="17"/>
      <c r="K36" s="17"/>
    </row>
    <row r="37" spans="1:11" ht="15.75">
      <c r="A37" s="17"/>
      <c r="B37" s="17"/>
      <c r="C37" s="17"/>
      <c r="D37" s="17"/>
      <c r="E37" s="20"/>
      <c r="F37" s="20"/>
      <c r="G37" s="20"/>
      <c r="H37" s="17"/>
      <c r="I37" s="17"/>
      <c r="J37" s="17"/>
      <c r="K37" s="17"/>
    </row>
    <row r="38" spans="1:11" ht="18.75">
      <c r="A38" s="17"/>
      <c r="B38" s="17"/>
      <c r="C38" s="17"/>
      <c r="D38" s="17"/>
      <c r="E38" s="32" t="s">
        <v>38</v>
      </c>
      <c r="F38" s="21"/>
      <c r="G38" s="21"/>
      <c r="H38" s="17"/>
      <c r="I38" s="17"/>
      <c r="J38" s="17"/>
      <c r="K38" s="17"/>
    </row>
    <row r="39" spans="1:11" ht="18.75">
      <c r="A39" s="17"/>
      <c r="B39" s="17"/>
      <c r="C39" s="17"/>
      <c r="D39" s="17"/>
      <c r="E39" s="33" t="s">
        <v>66</v>
      </c>
      <c r="F39" s="34" t="s">
        <v>68</v>
      </c>
      <c r="G39" s="20"/>
      <c r="H39" s="17"/>
      <c r="I39" s="17"/>
      <c r="J39" s="17"/>
      <c r="K39" s="17"/>
    </row>
    <row r="40" spans="1:11" ht="18.75">
      <c r="A40" s="17"/>
      <c r="B40" s="17"/>
      <c r="C40" s="17"/>
      <c r="D40" s="17"/>
      <c r="E40" s="33" t="s">
        <v>67</v>
      </c>
      <c r="F40" s="34" t="s">
        <v>69</v>
      </c>
      <c r="G40" s="20"/>
      <c r="H40" s="17"/>
      <c r="I40" s="17"/>
      <c r="J40" s="17"/>
      <c r="K40" s="17"/>
    </row>
    <row r="41" spans="1:11" ht="15.75">
      <c r="A41" s="17"/>
      <c r="B41" s="17"/>
      <c r="C41" s="17"/>
      <c r="D41" s="17"/>
      <c r="G41" s="20"/>
      <c r="H41" s="17"/>
      <c r="I41" s="17"/>
      <c r="J41" s="17"/>
      <c r="K41" s="17"/>
    </row>
    <row r="42" spans="1:11" ht="18.75">
      <c r="A42" s="17"/>
      <c r="B42" s="17"/>
      <c r="C42" s="17"/>
      <c r="D42" s="17"/>
      <c r="E42" s="33" t="s">
        <v>70</v>
      </c>
      <c r="F42" s="34" t="s">
        <v>68</v>
      </c>
      <c r="G42" s="20"/>
      <c r="H42" s="17"/>
      <c r="I42" s="17"/>
      <c r="J42" s="17"/>
      <c r="K42" s="17"/>
    </row>
    <row r="43" spans="1:11" ht="18.75">
      <c r="A43" s="17"/>
      <c r="B43" s="17"/>
      <c r="C43" s="17"/>
      <c r="D43" s="17"/>
      <c r="E43" s="33" t="s">
        <v>70</v>
      </c>
      <c r="F43" s="34" t="s">
        <v>69</v>
      </c>
      <c r="G43" s="17"/>
      <c r="H43" s="17"/>
      <c r="I43" s="17"/>
      <c r="J43" s="17"/>
      <c r="K43" s="17"/>
    </row>
    <row r="44" spans="1:11" ht="15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8.75">
      <c r="A45" s="17"/>
      <c r="B45" s="17"/>
      <c r="C45" s="17"/>
      <c r="D45" s="17"/>
      <c r="E45" s="34" t="s">
        <v>71</v>
      </c>
      <c r="F45" s="17"/>
      <c r="G45" s="17"/>
      <c r="H45" s="17"/>
      <c r="I45" s="17"/>
      <c r="J45" s="17"/>
      <c r="K45" s="17"/>
    </row>
    <row r="46" spans="1:11" ht="15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.75">
      <c r="A50" s="17"/>
      <c r="B50" s="21"/>
      <c r="C50" s="21"/>
      <c r="D50" s="21"/>
      <c r="E50" s="17"/>
      <c r="F50" s="21"/>
      <c r="G50" s="21"/>
      <c r="H50" s="21"/>
      <c r="I50" s="17"/>
      <c r="J50" s="17"/>
      <c r="K50" s="17"/>
    </row>
    <row r="51" spans="1:11" ht="15.75">
      <c r="A51" s="17"/>
      <c r="B51" s="20"/>
      <c r="C51" s="20"/>
      <c r="D51" s="20"/>
      <c r="E51" s="17"/>
      <c r="F51" s="20"/>
      <c r="G51" s="20"/>
      <c r="H51" s="20"/>
      <c r="I51" s="17"/>
      <c r="J51" s="17"/>
      <c r="K51" s="17"/>
    </row>
    <row r="52" spans="1:11" ht="15.75">
      <c r="A52" s="17"/>
      <c r="B52" s="20"/>
      <c r="C52" s="20"/>
      <c r="D52" s="20"/>
      <c r="E52" s="17"/>
      <c r="F52" s="20"/>
      <c r="G52" s="20"/>
      <c r="H52" s="20"/>
      <c r="I52" s="17"/>
      <c r="J52" s="17"/>
      <c r="K52" s="17"/>
    </row>
    <row r="53" spans="1:11" ht="15.75">
      <c r="A53" s="17"/>
      <c r="B53" s="20"/>
      <c r="C53" s="20"/>
      <c r="D53" s="20"/>
      <c r="E53" s="17"/>
      <c r="F53" s="20"/>
      <c r="G53" s="20"/>
      <c r="H53" s="20"/>
      <c r="I53" s="17"/>
      <c r="J53" s="17"/>
      <c r="K53" s="17"/>
    </row>
    <row r="54" spans="1:11" ht="15.75">
      <c r="A54" s="17"/>
      <c r="B54" s="20"/>
      <c r="C54" s="20"/>
      <c r="D54" s="20"/>
      <c r="E54" s="17"/>
      <c r="F54" s="20"/>
      <c r="G54" s="20"/>
      <c r="H54" s="20"/>
      <c r="I54" s="17"/>
      <c r="J54" s="17"/>
      <c r="K54" s="17"/>
    </row>
    <row r="55" spans="1:11" ht="15.75">
      <c r="A55" s="17"/>
      <c r="B55" s="20"/>
      <c r="C55" s="20"/>
      <c r="D55" s="20"/>
      <c r="E55" s="17"/>
      <c r="F55" s="20"/>
      <c r="G55" s="20"/>
      <c r="H55" s="20"/>
      <c r="I55" s="17"/>
      <c r="J55" s="17"/>
      <c r="K55" s="17"/>
    </row>
    <row r="56" spans="1:11" ht="15.75">
      <c r="A56" s="17"/>
      <c r="B56" s="20"/>
      <c r="C56" s="20"/>
      <c r="D56" s="20"/>
      <c r="E56" s="17"/>
      <c r="F56" s="20"/>
      <c r="G56" s="20"/>
      <c r="H56" s="20"/>
      <c r="I56" s="17"/>
      <c r="J56" s="17"/>
      <c r="K56" s="17"/>
    </row>
    <row r="57" spans="1:11" ht="15.75">
      <c r="A57" s="17"/>
      <c r="B57" s="20"/>
      <c r="C57" s="20"/>
      <c r="D57" s="20"/>
      <c r="E57" s="17"/>
      <c r="F57" s="20"/>
      <c r="G57" s="20"/>
      <c r="H57" s="20"/>
      <c r="I57" s="17"/>
      <c r="J57" s="17"/>
      <c r="K57" s="17"/>
    </row>
    <row r="58" spans="1:11" ht="15.75">
      <c r="A58" s="17"/>
      <c r="B58" s="20"/>
      <c r="C58" s="20"/>
      <c r="D58" s="20"/>
      <c r="E58" s="17"/>
      <c r="F58" s="20"/>
      <c r="G58" s="20"/>
      <c r="H58" s="20"/>
      <c r="I58" s="17"/>
      <c r="J58" s="17"/>
      <c r="K58" s="17"/>
    </row>
    <row r="59" spans="1:11" ht="15.75">
      <c r="A59" s="17"/>
      <c r="B59" s="20"/>
      <c r="C59" s="20"/>
      <c r="D59" s="20"/>
      <c r="E59" s="17"/>
      <c r="F59" s="20"/>
      <c r="G59" s="20"/>
      <c r="H59" s="20"/>
      <c r="I59" s="17"/>
      <c r="J59" s="17"/>
      <c r="K59" s="17"/>
    </row>
    <row r="60" spans="1:11" ht="15.75">
      <c r="A60" s="17"/>
      <c r="B60" s="20"/>
      <c r="C60" s="20"/>
      <c r="D60" s="20"/>
      <c r="E60" s="17"/>
      <c r="F60" s="20"/>
      <c r="G60" s="20"/>
      <c r="H60" s="20"/>
      <c r="I60" s="17"/>
      <c r="J60" s="17"/>
      <c r="K60" s="17"/>
    </row>
    <row r="61" spans="1:11" ht="15.75">
      <c r="A61" s="17"/>
      <c r="B61" s="20"/>
      <c r="C61" s="20"/>
      <c r="D61" s="20"/>
      <c r="E61" s="17"/>
      <c r="F61" s="20"/>
      <c r="G61" s="20"/>
      <c r="H61" s="20"/>
      <c r="I61" s="17"/>
      <c r="J61" s="17"/>
      <c r="K61" s="17"/>
    </row>
    <row r="62" spans="1:11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5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5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5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5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6" ht="15.75">
      <c r="A74" s="17"/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>
      <c r="A76" s="17"/>
      <c r="B76" s="17"/>
      <c r="C76" s="17"/>
      <c r="D76" s="17"/>
      <c r="E76" s="17"/>
      <c r="F76" s="17"/>
    </row>
    <row r="77" spans="1:6" ht="15.75">
      <c r="A77" s="17"/>
      <c r="B77" s="17"/>
      <c r="C77" s="17"/>
      <c r="D77" s="17"/>
      <c r="E77" s="17"/>
      <c r="F77" s="17"/>
    </row>
    <row r="78" spans="1:6" ht="15.75">
      <c r="A78" s="17"/>
      <c r="B78" s="17"/>
      <c r="C78" s="17"/>
      <c r="D78" s="17"/>
      <c r="E78" s="17"/>
      <c r="F78" s="17"/>
    </row>
    <row r="79" spans="1:6" ht="15.75">
      <c r="A79" s="17"/>
      <c r="B79" s="17"/>
      <c r="C79" s="17"/>
      <c r="D79" s="17"/>
      <c r="E79" s="17"/>
      <c r="F79" s="17"/>
    </row>
    <row r="80" spans="1:6" ht="15.75">
      <c r="A80" s="17"/>
      <c r="B80" s="17"/>
      <c r="C80" s="17"/>
      <c r="D80" s="17"/>
      <c r="E80" s="17"/>
      <c r="F80" s="17"/>
    </row>
    <row r="81" spans="1:6" ht="15.75">
      <c r="A81" s="17"/>
      <c r="B81" s="17"/>
      <c r="C81" s="17"/>
      <c r="D81" s="17"/>
      <c r="E81" s="17"/>
      <c r="F81" s="17"/>
    </row>
    <row r="82" spans="1:6" ht="15.75">
      <c r="A82" s="17"/>
      <c r="B82" s="17"/>
      <c r="C82" s="17"/>
      <c r="D82" s="17"/>
      <c r="E82" s="17"/>
      <c r="F82" s="17"/>
    </row>
    <row r="83" spans="1:6" ht="15.75">
      <c r="A83" s="17"/>
      <c r="B83" s="17"/>
      <c r="C83" s="17"/>
      <c r="D83" s="17"/>
      <c r="E83" s="17"/>
      <c r="F83" s="17"/>
    </row>
    <row r="84" spans="1:6" ht="15.75">
      <c r="A84" s="17"/>
      <c r="B84" s="17"/>
      <c r="C84" s="17"/>
      <c r="D84" s="17"/>
      <c r="E84" s="17"/>
      <c r="F84" s="17"/>
    </row>
    <row r="85" spans="1:6" ht="15.75">
      <c r="A85" s="17"/>
      <c r="B85" s="17"/>
      <c r="C85" s="17"/>
      <c r="D85" s="17"/>
      <c r="E85" s="17"/>
      <c r="F85" s="1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3">
      <selection activeCell="I16" sqref="I16"/>
    </sheetView>
  </sheetViews>
  <sheetFormatPr defaultColWidth="8.796875" defaultRowHeight="15"/>
  <cols>
    <col min="3" max="4" width="10.3984375" style="0" customWidth="1"/>
    <col min="6" max="6" width="24" style="0" customWidth="1"/>
    <col min="7" max="8" width="12.69921875" style="0" customWidth="1"/>
  </cols>
  <sheetData>
    <row r="1" ht="15.75">
      <c r="A1" t="s">
        <v>7</v>
      </c>
    </row>
    <row r="2" ht="16.5" thickBot="1"/>
    <row r="3" spans="2:8" ht="32.25" thickTop="1">
      <c r="B3" s="14" t="s">
        <v>8</v>
      </c>
      <c r="C3" s="15" t="s">
        <v>9</v>
      </c>
      <c r="D3" s="16" t="s">
        <v>10</v>
      </c>
      <c r="F3" s="27" t="s">
        <v>73</v>
      </c>
      <c r="G3" s="27"/>
      <c r="H3" s="27"/>
    </row>
    <row r="4" spans="2:9" ht="19.5" thickBot="1">
      <c r="B4" s="4">
        <v>1</v>
      </c>
      <c r="C4" s="12">
        <v>26.8</v>
      </c>
      <c r="D4" s="9">
        <v>26.2</v>
      </c>
      <c r="E4" s="22"/>
      <c r="F4" s="27"/>
      <c r="G4" s="27"/>
      <c r="H4" s="27"/>
      <c r="I4" s="17"/>
    </row>
    <row r="5" spans="2:9" ht="19.5">
      <c r="B5" s="4">
        <v>2</v>
      </c>
      <c r="C5" s="12">
        <v>22.1</v>
      </c>
      <c r="D5" s="9">
        <v>22.4</v>
      </c>
      <c r="E5" s="22"/>
      <c r="F5" s="35"/>
      <c r="G5" s="35" t="s">
        <v>9</v>
      </c>
      <c r="H5" s="35" t="s">
        <v>10</v>
      </c>
      <c r="I5" s="17"/>
    </row>
    <row r="6" spans="2:9" ht="18.75">
      <c r="B6" s="4">
        <v>3</v>
      </c>
      <c r="C6" s="12">
        <v>19.5</v>
      </c>
      <c r="D6" s="9">
        <v>19.5</v>
      </c>
      <c r="E6" s="22"/>
      <c r="F6" s="36" t="s">
        <v>23</v>
      </c>
      <c r="G6" s="36">
        <v>23.94</v>
      </c>
      <c r="H6" s="36">
        <v>24.08</v>
      </c>
      <c r="I6" s="17"/>
    </row>
    <row r="7" spans="2:9" ht="18.75">
      <c r="B7" s="4">
        <v>4</v>
      </c>
      <c r="C7" s="12">
        <v>18.5</v>
      </c>
      <c r="D7" s="9">
        <v>19</v>
      </c>
      <c r="E7" s="22"/>
      <c r="F7" s="36" t="s">
        <v>43</v>
      </c>
      <c r="G7" s="36">
        <v>39.14971428571425</v>
      </c>
      <c r="H7" s="36">
        <v>39.76028571428573</v>
      </c>
      <c r="I7" s="17"/>
    </row>
    <row r="8" spans="2:9" ht="18.75">
      <c r="B8" s="4">
        <v>5</v>
      </c>
      <c r="C8" s="12">
        <v>29.4</v>
      </c>
      <c r="D8" s="9">
        <v>29.3</v>
      </c>
      <c r="E8" s="22"/>
      <c r="F8" s="36" t="s">
        <v>44</v>
      </c>
      <c r="G8" s="36">
        <v>15</v>
      </c>
      <c r="H8" s="36">
        <v>15</v>
      </c>
      <c r="I8" s="17"/>
    </row>
    <row r="9" spans="2:9" ht="18.75">
      <c r="B9" s="4">
        <v>6</v>
      </c>
      <c r="C9" s="12">
        <v>33.2</v>
      </c>
      <c r="D9" s="9">
        <v>33.5</v>
      </c>
      <c r="E9" s="22"/>
      <c r="F9" s="36" t="s">
        <v>72</v>
      </c>
      <c r="G9" s="36">
        <v>0.9985127918550999</v>
      </c>
      <c r="H9" s="36"/>
      <c r="I9" s="17"/>
    </row>
    <row r="10" spans="2:9" ht="18.75">
      <c r="B10" s="4">
        <v>7</v>
      </c>
      <c r="C10" s="12">
        <v>16.3</v>
      </c>
      <c r="D10" s="9">
        <v>16.2</v>
      </c>
      <c r="E10" s="22"/>
      <c r="F10" s="36" t="s">
        <v>58</v>
      </c>
      <c r="G10" s="36">
        <v>0</v>
      </c>
      <c r="H10" s="36"/>
      <c r="I10" s="17"/>
    </row>
    <row r="11" spans="2:9" ht="18.75">
      <c r="B11" s="4">
        <v>8</v>
      </c>
      <c r="C11" s="12">
        <v>18.5</v>
      </c>
      <c r="D11" s="9">
        <v>18.9</v>
      </c>
      <c r="E11" s="22"/>
      <c r="F11" s="36" t="s">
        <v>45</v>
      </c>
      <c r="G11" s="36">
        <v>14</v>
      </c>
      <c r="H11" s="36"/>
      <c r="I11" s="31" t="s">
        <v>75</v>
      </c>
    </row>
    <row r="12" spans="2:9" ht="18.75">
      <c r="B12" s="4">
        <v>9</v>
      </c>
      <c r="C12" s="12">
        <v>35.4</v>
      </c>
      <c r="D12" s="9">
        <v>36</v>
      </c>
      <c r="E12" s="22"/>
      <c r="F12" s="36" t="s">
        <v>59</v>
      </c>
      <c r="G12" s="36">
        <v>-1.5671143083291388</v>
      </c>
      <c r="H12" s="36"/>
      <c r="I12" s="31" t="s">
        <v>78</v>
      </c>
    </row>
    <row r="13" spans="2:9" ht="18.75">
      <c r="B13" s="4">
        <v>10</v>
      </c>
      <c r="C13" s="12">
        <v>29.5</v>
      </c>
      <c r="D13" s="9">
        <v>29.8</v>
      </c>
      <c r="E13" s="22"/>
      <c r="F13" s="36" t="s">
        <v>60</v>
      </c>
      <c r="G13" s="36">
        <v>0.0697034086211234</v>
      </c>
      <c r="H13" s="36"/>
      <c r="I13" s="31" t="s">
        <v>115</v>
      </c>
    </row>
    <row r="14" spans="2:9" ht="18.75">
      <c r="B14" s="4">
        <v>11</v>
      </c>
      <c r="C14" s="12">
        <v>19.2</v>
      </c>
      <c r="D14" s="9">
        <v>18.9</v>
      </c>
      <c r="E14" s="22"/>
      <c r="F14" s="36" t="s">
        <v>61</v>
      </c>
      <c r="G14" s="36">
        <v>1.7613092495594174</v>
      </c>
      <c r="H14" s="36"/>
      <c r="I14" s="31" t="s">
        <v>113</v>
      </c>
    </row>
    <row r="15" spans="2:9" ht="18.75">
      <c r="B15" s="4">
        <v>12</v>
      </c>
      <c r="C15" s="12">
        <v>26.2</v>
      </c>
      <c r="D15" s="9">
        <v>26</v>
      </c>
      <c r="E15" s="22"/>
      <c r="F15" s="36" t="s">
        <v>62</v>
      </c>
      <c r="G15" s="36">
        <v>0.1394068172422468</v>
      </c>
      <c r="H15" s="36"/>
      <c r="I15" s="31" t="s">
        <v>117</v>
      </c>
    </row>
    <row r="16" spans="2:9" ht="19.5" thickBot="1">
      <c r="B16" s="4">
        <v>13</v>
      </c>
      <c r="C16" s="12">
        <v>18.4</v>
      </c>
      <c r="D16" s="9">
        <v>18.5</v>
      </c>
      <c r="E16" s="22"/>
      <c r="F16" s="37" t="s">
        <v>63</v>
      </c>
      <c r="G16" s="37">
        <v>2.144788595614955</v>
      </c>
      <c r="H16" s="37"/>
      <c r="I16" s="31" t="s">
        <v>116</v>
      </c>
    </row>
    <row r="17" spans="2:9" ht="15.75">
      <c r="B17" s="4">
        <v>14</v>
      </c>
      <c r="C17" s="12">
        <v>28.6</v>
      </c>
      <c r="D17" s="9">
        <v>29</v>
      </c>
      <c r="E17" s="22"/>
      <c r="F17" s="20"/>
      <c r="G17" s="20"/>
      <c r="H17" s="20"/>
      <c r="I17" s="17"/>
    </row>
    <row r="18" spans="2:9" ht="19.5" thickBot="1">
      <c r="B18" s="6">
        <v>15</v>
      </c>
      <c r="C18" s="13">
        <v>17.5</v>
      </c>
      <c r="D18" s="11">
        <v>18</v>
      </c>
      <c r="E18" s="22"/>
      <c r="F18" s="32" t="s">
        <v>38</v>
      </c>
      <c r="G18" s="17"/>
      <c r="H18" s="17"/>
      <c r="I18" s="17"/>
    </row>
    <row r="19" spans="5:9" ht="19.5" thickTop="1">
      <c r="E19" s="22"/>
      <c r="F19" s="33" t="s">
        <v>79</v>
      </c>
      <c r="G19" s="34" t="s">
        <v>81</v>
      </c>
      <c r="H19" s="17"/>
      <c r="I19" s="17"/>
    </row>
    <row r="20" spans="5:9" ht="18.75">
      <c r="E20" s="22"/>
      <c r="F20" s="33" t="s">
        <v>80</v>
      </c>
      <c r="G20" s="34" t="s">
        <v>82</v>
      </c>
      <c r="H20" s="17"/>
      <c r="I20" s="17"/>
    </row>
    <row r="21" spans="5:9" ht="18.75">
      <c r="E21" s="17"/>
      <c r="F21" s="33" t="s">
        <v>83</v>
      </c>
      <c r="G21" s="34" t="s">
        <v>81</v>
      </c>
      <c r="H21" s="17"/>
      <c r="I21" s="17"/>
    </row>
    <row r="22" spans="6:7" ht="18.75">
      <c r="F22" s="33" t="s">
        <v>84</v>
      </c>
      <c r="G22" s="34" t="s">
        <v>82</v>
      </c>
    </row>
    <row r="23" spans="6:10" ht="18.75">
      <c r="F23" s="85" t="s">
        <v>105</v>
      </c>
      <c r="G23" s="86"/>
      <c r="H23" s="87"/>
      <c r="I23" s="87"/>
      <c r="J23" s="87"/>
    </row>
    <row r="24" spans="6:10" ht="18.75">
      <c r="F24" s="85" t="s">
        <v>85</v>
      </c>
      <c r="G24" s="87"/>
      <c r="H24" s="87"/>
      <c r="I24" s="87"/>
      <c r="J24" s="8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9">
      <selection activeCell="AD33" sqref="AD33:AD41"/>
    </sheetView>
  </sheetViews>
  <sheetFormatPr defaultColWidth="8.796875" defaultRowHeight="15"/>
  <cols>
    <col min="2" max="2" width="12.8984375" style="0" customWidth="1"/>
    <col min="4" max="5" width="12" style="0" customWidth="1"/>
  </cols>
  <sheetData>
    <row r="1" spans="1:12" ht="2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0.25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21" thickTop="1">
      <c r="A6" s="46"/>
      <c r="B6" s="47" t="s">
        <v>15</v>
      </c>
      <c r="C6" s="48" t="s">
        <v>16</v>
      </c>
      <c r="D6" s="48" t="s">
        <v>86</v>
      </c>
      <c r="E6" s="49" t="s">
        <v>87</v>
      </c>
      <c r="F6" s="46"/>
      <c r="G6" s="46"/>
      <c r="H6" s="46"/>
      <c r="I6" s="46"/>
      <c r="J6" s="46"/>
      <c r="K6" s="46"/>
      <c r="L6" s="46"/>
    </row>
    <row r="7" spans="1:12" ht="20.25">
      <c r="A7" s="46"/>
      <c r="B7" s="50">
        <v>1</v>
      </c>
      <c r="C7" s="51">
        <v>22</v>
      </c>
      <c r="D7" s="51">
        <v>2</v>
      </c>
      <c r="E7" s="52">
        <v>2</v>
      </c>
      <c r="F7" s="46">
        <f>F6+D7</f>
        <v>2</v>
      </c>
      <c r="G7" s="46">
        <f>G6+E7</f>
        <v>2</v>
      </c>
      <c r="H7" s="46"/>
      <c r="I7" s="46"/>
      <c r="J7" s="46"/>
      <c r="K7" s="46"/>
      <c r="L7" s="46"/>
    </row>
    <row r="8" spans="1:12" ht="20.25">
      <c r="A8" s="46"/>
      <c r="B8" s="50">
        <v>2</v>
      </c>
      <c r="C8" s="51">
        <v>24</v>
      </c>
      <c r="D8" s="51">
        <v>9</v>
      </c>
      <c r="E8" s="52">
        <v>9</v>
      </c>
      <c r="F8" s="46">
        <f aca="true" t="shared" si="0" ref="F8:F14">F7+D8</f>
        <v>11</v>
      </c>
      <c r="G8" s="46">
        <f aca="true" t="shared" si="1" ref="G8:G14">G7+E8</f>
        <v>11</v>
      </c>
      <c r="H8" s="46"/>
      <c r="I8" s="46"/>
      <c r="J8" s="46"/>
      <c r="K8" s="46"/>
      <c r="L8" s="46"/>
    </row>
    <row r="9" spans="1:12" ht="20.25">
      <c r="A9" s="46"/>
      <c r="B9" s="50">
        <v>3</v>
      </c>
      <c r="C9" s="51">
        <v>26</v>
      </c>
      <c r="D9" s="51">
        <v>22</v>
      </c>
      <c r="E9" s="52">
        <v>21</v>
      </c>
      <c r="F9" s="46">
        <f t="shared" si="0"/>
        <v>33</v>
      </c>
      <c r="G9" s="46">
        <f t="shared" si="1"/>
        <v>32</v>
      </c>
      <c r="H9" s="46"/>
      <c r="I9" s="46"/>
      <c r="J9" s="46"/>
      <c r="K9" s="46"/>
      <c r="L9" s="46"/>
    </row>
    <row r="10" spans="1:12" ht="20.25">
      <c r="A10" s="46"/>
      <c r="B10" s="50">
        <v>4</v>
      </c>
      <c r="C10" s="51">
        <v>28</v>
      </c>
      <c r="D10" s="51">
        <v>31</v>
      </c>
      <c r="E10" s="52">
        <v>29</v>
      </c>
      <c r="F10" s="46">
        <f t="shared" si="0"/>
        <v>64</v>
      </c>
      <c r="G10" s="46">
        <f t="shared" si="1"/>
        <v>61</v>
      </c>
      <c r="H10" s="46"/>
      <c r="I10" s="46"/>
      <c r="J10" s="46"/>
      <c r="K10" s="46"/>
      <c r="L10" s="46"/>
    </row>
    <row r="11" spans="1:12" ht="20.25">
      <c r="A11" s="46"/>
      <c r="B11" s="50">
        <v>5</v>
      </c>
      <c r="C11" s="51">
        <v>30</v>
      </c>
      <c r="D11" s="51">
        <v>22</v>
      </c>
      <c r="E11" s="52">
        <v>23</v>
      </c>
      <c r="F11" s="46">
        <f t="shared" si="0"/>
        <v>86</v>
      </c>
      <c r="G11" s="46">
        <f t="shared" si="1"/>
        <v>84</v>
      </c>
      <c r="H11" s="46"/>
      <c r="I11" s="46"/>
      <c r="J11" s="46"/>
      <c r="K11" s="46"/>
      <c r="L11" s="46"/>
    </row>
    <row r="12" spans="1:12" ht="20.25">
      <c r="A12" s="46"/>
      <c r="B12" s="50">
        <v>6</v>
      </c>
      <c r="C12" s="51">
        <v>32</v>
      </c>
      <c r="D12" s="51">
        <v>9</v>
      </c>
      <c r="E12" s="52">
        <v>10</v>
      </c>
      <c r="F12" s="46">
        <f t="shared" si="0"/>
        <v>95</v>
      </c>
      <c r="G12" s="46">
        <f t="shared" si="1"/>
        <v>94</v>
      </c>
      <c r="H12" s="46"/>
      <c r="I12" s="46"/>
      <c r="J12" s="46"/>
      <c r="K12" s="46"/>
      <c r="L12" s="46"/>
    </row>
    <row r="13" spans="1:12" ht="20.25">
      <c r="A13" s="46"/>
      <c r="B13" s="50">
        <v>7</v>
      </c>
      <c r="C13" s="51">
        <v>34</v>
      </c>
      <c r="D13" s="51">
        <v>2</v>
      </c>
      <c r="E13" s="52">
        <v>3</v>
      </c>
      <c r="F13" s="46">
        <f t="shared" si="0"/>
        <v>97</v>
      </c>
      <c r="G13" s="46">
        <f t="shared" si="1"/>
        <v>97</v>
      </c>
      <c r="H13" s="46"/>
      <c r="I13" s="46"/>
      <c r="J13" s="46"/>
      <c r="K13" s="46"/>
      <c r="L13" s="46"/>
    </row>
    <row r="14" spans="1:12" ht="21" thickBot="1">
      <c r="A14" s="46"/>
      <c r="B14" s="53">
        <v>8</v>
      </c>
      <c r="C14" s="54">
        <v>36</v>
      </c>
      <c r="D14" s="54">
        <v>1</v>
      </c>
      <c r="E14" s="55">
        <v>1</v>
      </c>
      <c r="F14" s="46">
        <f t="shared" si="0"/>
        <v>98</v>
      </c>
      <c r="G14" s="46">
        <f t="shared" si="1"/>
        <v>98</v>
      </c>
      <c r="H14" s="46"/>
      <c r="I14" s="46"/>
      <c r="J14" s="46"/>
      <c r="K14" s="46"/>
      <c r="L14" s="46"/>
    </row>
    <row r="15" spans="1:12" ht="21" thickTop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21" thickBo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21.75" thickBot="1" thickTop="1">
      <c r="A17" s="46"/>
      <c r="B17" s="56" t="s">
        <v>15</v>
      </c>
      <c r="C17" s="57">
        <v>1</v>
      </c>
      <c r="D17" s="57">
        <v>2</v>
      </c>
      <c r="E17" s="57">
        <v>3</v>
      </c>
      <c r="F17" s="57">
        <v>4</v>
      </c>
      <c r="G17" s="57">
        <v>5</v>
      </c>
      <c r="H17" s="57">
        <v>6</v>
      </c>
      <c r="I17" s="57">
        <v>7</v>
      </c>
      <c r="J17" s="58">
        <v>8</v>
      </c>
      <c r="K17" s="46"/>
      <c r="L17" s="46"/>
    </row>
    <row r="18" spans="1:12" ht="24" thickTop="1">
      <c r="A18" s="46"/>
      <c r="B18" s="59" t="s">
        <v>93</v>
      </c>
      <c r="C18" s="60">
        <v>2</v>
      </c>
      <c r="D18" s="60">
        <v>11</v>
      </c>
      <c r="E18" s="60">
        <v>33</v>
      </c>
      <c r="F18" s="61">
        <v>64</v>
      </c>
      <c r="G18" s="60">
        <v>86</v>
      </c>
      <c r="H18" s="60">
        <v>95</v>
      </c>
      <c r="I18" s="60">
        <v>97</v>
      </c>
      <c r="J18" s="62">
        <v>98</v>
      </c>
      <c r="K18" s="46"/>
      <c r="L18" s="46"/>
    </row>
    <row r="19" spans="1:12" ht="23.25">
      <c r="A19" s="46"/>
      <c r="B19" s="59" t="s">
        <v>94</v>
      </c>
      <c r="C19" s="60">
        <v>2</v>
      </c>
      <c r="D19" s="60">
        <v>11</v>
      </c>
      <c r="E19" s="60">
        <v>32</v>
      </c>
      <c r="F19" s="61">
        <v>61</v>
      </c>
      <c r="G19" s="60">
        <v>84</v>
      </c>
      <c r="H19" s="60">
        <v>94</v>
      </c>
      <c r="I19" s="60">
        <v>97</v>
      </c>
      <c r="J19" s="62">
        <v>98</v>
      </c>
      <c r="K19" s="46"/>
      <c r="L19" s="46"/>
    </row>
    <row r="20" spans="1:12" ht="45.75" thickBot="1">
      <c r="A20" s="46"/>
      <c r="B20" s="63" t="s">
        <v>95</v>
      </c>
      <c r="C20" s="64">
        <v>0</v>
      </c>
      <c r="D20" s="64">
        <v>0</v>
      </c>
      <c r="E20" s="64">
        <v>1</v>
      </c>
      <c r="F20" s="65">
        <v>3</v>
      </c>
      <c r="G20" s="64">
        <v>2</v>
      </c>
      <c r="H20" s="64">
        <v>1</v>
      </c>
      <c r="I20" s="64">
        <v>0</v>
      </c>
      <c r="J20" s="66">
        <v>0</v>
      </c>
      <c r="K20" s="46"/>
      <c r="L20" s="46"/>
    </row>
    <row r="21" ht="16.5" thickTop="1"/>
    <row r="22" spans="2:7" ht="27">
      <c r="B22" s="43" t="s">
        <v>96</v>
      </c>
      <c r="C22" s="44"/>
      <c r="D22" s="44"/>
      <c r="E22" s="44"/>
      <c r="F22" s="44"/>
      <c r="G22" s="44"/>
    </row>
    <row r="23" spans="2:7" ht="27">
      <c r="B23" s="43" t="s">
        <v>97</v>
      </c>
      <c r="C23" s="44"/>
      <c r="D23" s="44"/>
      <c r="E23" s="44"/>
      <c r="F23" s="44"/>
      <c r="G23" s="44"/>
    </row>
    <row r="24" spans="2:7" ht="22.5">
      <c r="B24" s="45" t="s">
        <v>103</v>
      </c>
      <c r="C24" s="44"/>
      <c r="D24" s="44"/>
      <c r="E24" s="44"/>
      <c r="F24" s="44"/>
      <c r="G24" s="44"/>
    </row>
    <row r="25" spans="2:7" ht="22.5">
      <c r="B25" s="44" t="s">
        <v>104</v>
      </c>
      <c r="C25" s="44"/>
      <c r="D25" s="44"/>
      <c r="E25" s="44"/>
      <c r="F25" s="44"/>
      <c r="G25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Equation.DSMT4" shapeId="22588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22">
      <selection activeCell="H22" sqref="H22"/>
    </sheetView>
  </sheetViews>
  <sheetFormatPr defaultColWidth="8.796875" defaultRowHeight="15"/>
  <cols>
    <col min="2" max="2" width="12.69921875" style="0" customWidth="1"/>
    <col min="4" max="5" width="15.3984375" style="0" customWidth="1"/>
  </cols>
  <sheetData>
    <row r="1" ht="15.75">
      <c r="A1" t="s">
        <v>20</v>
      </c>
    </row>
    <row r="2" ht="15.75">
      <c r="A2" t="s">
        <v>21</v>
      </c>
    </row>
    <row r="3" ht="16.5" thickBot="1"/>
    <row r="4" spans="2:6" ht="24" customHeight="1" thickTop="1">
      <c r="B4" s="92" t="s">
        <v>17</v>
      </c>
      <c r="C4" s="94" t="s">
        <v>18</v>
      </c>
      <c r="D4" s="70" t="s">
        <v>19</v>
      </c>
      <c r="E4" s="71"/>
      <c r="F4" s="17"/>
    </row>
    <row r="5" spans="2:5" ht="36" customHeight="1" thickBot="1">
      <c r="B5" s="93"/>
      <c r="C5" s="95"/>
      <c r="D5" s="72" t="s">
        <v>5</v>
      </c>
      <c r="E5" s="73" t="s">
        <v>6</v>
      </c>
    </row>
    <row r="6" spans="2:7" ht="21" thickTop="1">
      <c r="B6" s="74">
        <v>1</v>
      </c>
      <c r="C6" s="75">
        <v>18</v>
      </c>
      <c r="D6" s="75">
        <v>8</v>
      </c>
      <c r="E6" s="76">
        <v>5</v>
      </c>
      <c r="F6" s="84">
        <f>F5+D6</f>
        <v>8</v>
      </c>
      <c r="G6" s="84">
        <f>G5+E6</f>
        <v>5</v>
      </c>
    </row>
    <row r="7" spans="2:7" ht="20.25">
      <c r="B7" s="77">
        <v>2</v>
      </c>
      <c r="C7" s="78">
        <v>22</v>
      </c>
      <c r="D7" s="78">
        <v>16</v>
      </c>
      <c r="E7" s="79">
        <v>7</v>
      </c>
      <c r="F7" s="84">
        <f aca="true" t="shared" si="0" ref="F7:F15">F6+D7</f>
        <v>24</v>
      </c>
      <c r="G7" s="84">
        <f aca="true" t="shared" si="1" ref="G7:G15">G6+E7</f>
        <v>12</v>
      </c>
    </row>
    <row r="8" spans="2:7" ht="20.25">
      <c r="B8" s="77">
        <v>3</v>
      </c>
      <c r="C8" s="78">
        <v>26</v>
      </c>
      <c r="D8" s="78">
        <v>25</v>
      </c>
      <c r="E8" s="79">
        <v>18</v>
      </c>
      <c r="F8" s="84">
        <f t="shared" si="0"/>
        <v>49</v>
      </c>
      <c r="G8" s="84">
        <f t="shared" si="1"/>
        <v>30</v>
      </c>
    </row>
    <row r="9" spans="2:7" ht="20.25">
      <c r="B9" s="77">
        <v>4</v>
      </c>
      <c r="C9" s="78">
        <v>30</v>
      </c>
      <c r="D9" s="78">
        <v>31</v>
      </c>
      <c r="E9" s="79">
        <v>25</v>
      </c>
      <c r="F9" s="84">
        <f t="shared" si="0"/>
        <v>80</v>
      </c>
      <c r="G9" s="84">
        <f t="shared" si="1"/>
        <v>55</v>
      </c>
    </row>
    <row r="10" spans="2:7" ht="20.25">
      <c r="B10" s="77">
        <v>5</v>
      </c>
      <c r="C10" s="78">
        <v>34</v>
      </c>
      <c r="D10" s="78">
        <v>38</v>
      </c>
      <c r="E10" s="79">
        <v>48</v>
      </c>
      <c r="F10" s="84">
        <f t="shared" si="0"/>
        <v>118</v>
      </c>
      <c r="G10" s="84">
        <f t="shared" si="1"/>
        <v>103</v>
      </c>
    </row>
    <row r="11" spans="2:7" ht="20.25">
      <c r="B11" s="77">
        <v>6</v>
      </c>
      <c r="C11" s="78">
        <v>38</v>
      </c>
      <c r="D11" s="78">
        <v>24</v>
      </c>
      <c r="E11" s="79">
        <v>42</v>
      </c>
      <c r="F11" s="84">
        <f t="shared" si="0"/>
        <v>142</v>
      </c>
      <c r="G11" s="84">
        <f t="shared" si="1"/>
        <v>145</v>
      </c>
    </row>
    <row r="12" spans="2:7" ht="20.25">
      <c r="B12" s="77">
        <v>7</v>
      </c>
      <c r="C12" s="78">
        <v>42</v>
      </c>
      <c r="D12" s="78">
        <v>12</v>
      </c>
      <c r="E12" s="79">
        <v>15</v>
      </c>
      <c r="F12" s="84">
        <f t="shared" si="0"/>
        <v>154</v>
      </c>
      <c r="G12" s="84">
        <f t="shared" si="1"/>
        <v>160</v>
      </c>
    </row>
    <row r="13" spans="2:7" ht="20.25">
      <c r="B13" s="77">
        <v>8</v>
      </c>
      <c r="C13" s="78">
        <v>46</v>
      </c>
      <c r="D13" s="78">
        <v>6</v>
      </c>
      <c r="E13" s="79">
        <v>5</v>
      </c>
      <c r="F13" s="84">
        <f t="shared" si="0"/>
        <v>160</v>
      </c>
      <c r="G13" s="84">
        <f t="shared" si="1"/>
        <v>165</v>
      </c>
    </row>
    <row r="14" spans="2:7" ht="20.25">
      <c r="B14" s="77">
        <v>9</v>
      </c>
      <c r="C14" s="78">
        <v>50</v>
      </c>
      <c r="D14" s="78">
        <v>4</v>
      </c>
      <c r="E14" s="79">
        <v>5</v>
      </c>
      <c r="F14" s="84">
        <f t="shared" si="0"/>
        <v>164</v>
      </c>
      <c r="G14" s="84">
        <f t="shared" si="1"/>
        <v>170</v>
      </c>
    </row>
    <row r="15" spans="2:7" ht="21" thickBot="1">
      <c r="B15" s="80">
        <v>10</v>
      </c>
      <c r="C15" s="81">
        <v>54</v>
      </c>
      <c r="D15" s="81">
        <v>2</v>
      </c>
      <c r="E15" s="82">
        <v>1</v>
      </c>
      <c r="F15" s="84">
        <f t="shared" si="0"/>
        <v>166</v>
      </c>
      <c r="G15" s="84">
        <f t="shared" si="1"/>
        <v>171</v>
      </c>
    </row>
    <row r="16" spans="2:5" ht="19.5" thickTop="1">
      <c r="B16" s="27"/>
      <c r="C16" s="27"/>
      <c r="D16" s="83">
        <f>SUM(D6:D15)</f>
        <v>166</v>
      </c>
      <c r="E16" s="83">
        <f>SUM(E6:E15)</f>
        <v>171</v>
      </c>
    </row>
    <row r="36" spans="1:13" ht="20.25">
      <c r="A36" s="46"/>
      <c r="B36" s="67" t="s">
        <v>98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20.25">
      <c r="A37" s="46"/>
      <c r="B37" s="67" t="s">
        <v>99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20.25">
      <c r="A38" s="46"/>
      <c r="B38" s="68" t="s">
        <v>100</v>
      </c>
      <c r="C38" s="68"/>
      <c r="D38" s="68"/>
      <c r="E38" s="68"/>
      <c r="F38" s="68"/>
      <c r="G38" s="68"/>
      <c r="H38" s="46"/>
      <c r="I38" s="46"/>
      <c r="J38" s="46"/>
      <c r="K38" s="46"/>
      <c r="L38" s="46"/>
      <c r="M38" s="46"/>
    </row>
    <row r="39" spans="1:13" ht="20.25">
      <c r="A39" s="46"/>
      <c r="B39" s="68" t="s">
        <v>101</v>
      </c>
      <c r="C39" s="68"/>
      <c r="D39" s="68"/>
      <c r="E39" s="68"/>
      <c r="F39" s="68"/>
      <c r="G39" s="68"/>
      <c r="H39" s="46"/>
      <c r="I39" s="46"/>
      <c r="J39" s="46"/>
      <c r="K39" s="46"/>
      <c r="L39" s="46"/>
      <c r="M39" s="46"/>
    </row>
    <row r="40" spans="1:13" ht="20.25">
      <c r="A40" s="46"/>
      <c r="B40" s="46"/>
      <c r="C40" s="46"/>
      <c r="D40" s="46"/>
      <c r="E40" s="46"/>
      <c r="F40" s="46"/>
      <c r="G40" s="46"/>
      <c r="H40" s="46"/>
      <c r="I40" s="69" t="s">
        <v>88</v>
      </c>
      <c r="J40" s="69">
        <v>0.16</v>
      </c>
      <c r="K40" s="46"/>
      <c r="L40" s="46"/>
      <c r="M40" s="46"/>
    </row>
    <row r="41" spans="1:13" ht="20.25">
      <c r="A41" s="46"/>
      <c r="B41" s="46"/>
      <c r="C41" s="46"/>
      <c r="D41" s="46"/>
      <c r="E41" s="46"/>
      <c r="F41" s="46"/>
      <c r="G41" s="46"/>
      <c r="H41" s="46"/>
      <c r="I41" s="69" t="s">
        <v>89</v>
      </c>
      <c r="J41" s="69">
        <f>SQRT(-0.5*LN(0.025))*SQRT((166+171)/(166*172))</f>
        <v>0.1475465016879288</v>
      </c>
      <c r="K41" s="46"/>
      <c r="L41" s="46"/>
      <c r="M41" s="46"/>
    </row>
    <row r="42" spans="1:13" ht="2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</sheetData>
  <sheetProtection/>
  <mergeCells count="2">
    <mergeCell ref="B4:B5"/>
    <mergeCell ref="C4:C5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Equation.DSMT4" shapeId="2043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Brno, ústav HÚL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Drápela Karel</dc:creator>
  <cp:keywords/>
  <dc:description/>
  <cp:lastModifiedBy>Karel Drápela</cp:lastModifiedBy>
  <cp:lastPrinted>1999-11-22T10:46:15Z</cp:lastPrinted>
  <dcterms:created xsi:type="dcterms:W3CDTF">1999-11-09T10:00:33Z</dcterms:created>
  <dcterms:modified xsi:type="dcterms:W3CDTF">2021-02-09T19:35:23Z</dcterms:modified>
  <cp:category/>
  <cp:version/>
  <cp:contentType/>
  <cp:contentStatus/>
</cp:coreProperties>
</file>