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<sst xmlns="http://schemas.openxmlformats.org/spreadsheetml/2006/main" count="44" uniqueCount="41">
  <si>
    <t>Číslo měření</t>
  </si>
  <si>
    <t>Délka listu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</si>
  <si>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</si>
  <si>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</si>
  <si>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</si>
  <si>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</si>
  <si>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</si>
  <si>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</si>
  <si>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</si>
  <si>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</si>
  <si>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</si>
  <si>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</si>
  <si>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</si>
  <si>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</si>
  <si>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</si>
  <si>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</si>
  <si>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</si>
  <si>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</si>
  <si>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</si>
  <si>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</si>
  <si>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</si>
  <si>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</si>
  <si>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</si>
  <si>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</si>
  <si>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95.0%</t>
  </si>
  <si>
    <t>Horní 95.0%</t>
  </si>
  <si>
    <t>REZIDUA</t>
  </si>
  <si>
    <t xml:space="preserve">Očekávané měřené hodnoty </t>
  </si>
  <si>
    <t>Model</t>
  </si>
  <si>
    <t>t</t>
  </si>
  <si>
    <t>sigma</t>
  </si>
  <si>
    <t>suma(x-xprum)</t>
  </si>
  <si>
    <t>1/2 IS</t>
  </si>
  <si>
    <t>1/2 pásu spol.</t>
  </si>
  <si>
    <t>průměr X</t>
  </si>
  <si>
    <t>IS model dolní</t>
  </si>
  <si>
    <t>IS model horní</t>
  </si>
  <si>
    <t xml:space="preserve">PS dat dolní  </t>
  </si>
  <si>
    <t>PS dat horní</t>
  </si>
  <si>
    <t>Měř. délka</t>
  </si>
  <si>
    <t>Měř. šířka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</si>
</sst>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2"/>
      <name val="Times New Roman CE"/>
      <family val="0"/>
    </font>
    <font>
      <sz val="17.5"/>
      <name val="Times New Roman CE"/>
      <family val="0"/>
    </font>
    <font>
      <b/>
      <sz val="17.5"/>
      <name val="Times New Roman CE"/>
      <family val="0"/>
    </font>
    <font>
      <b/>
      <sz val="14"/>
      <name val="Times New Roman CE"/>
      <family val="0"/>
    </font>
    <font>
      <b/>
      <sz val="14"/>
      <color indexed="12"/>
      <name val="Times New Roman CE"/>
      <family val="0"/>
    </font>
    <font>
      <b/>
      <sz val="14"/>
      <color indexed="14"/>
      <name val="Times New Roman CE"/>
      <family val="0"/>
    </font>
    <font>
      <b/>
      <sz val="14"/>
      <color indexed="53"/>
      <name val="Times New Roman CE"/>
      <family val="0"/>
    </font>
    <font>
      <b/>
      <sz val="14"/>
      <color indexed="60"/>
      <name val="Times New Roman CE"/>
      <family val="0"/>
    </font>
    <font>
      <b/>
      <i/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/>
      <right style="thin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Alignment="1">
      <alignment/>
    </xf>
    <xf numFmtId="0" fontId="3" fillId="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Měř. šířka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List1!$B$2:$B$21</c:f>
              <c:numCache/>
            </c:numRef>
          </c:xVal>
          <c:yVal>
            <c:numRef>
              <c:f>List1!$C$2:$C$21</c:f>
              <c:numCache/>
            </c:numRef>
          </c:yVal>
          <c:smooth val="0"/>
        </c:ser>
        <c:ser>
          <c:idx val="1"/>
          <c:order val="1"/>
          <c:tx>
            <c:strRef>
              <c:f>List1!$D$1</c:f>
              <c:strCache>
                <c:ptCount val="1"/>
                <c:pt idx="0">
                  <c:v>Model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List1!$B$2:$B$21</c:f>
              <c:numCache/>
            </c:numRef>
          </c:xVal>
          <c:yVal>
            <c:numRef>
              <c:f>List1!$D$2:$D$21</c:f>
              <c:numCache/>
            </c:numRef>
          </c:y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IS model dolní</c:v>
                </c:pt>
              </c:strCache>
            </c:strRef>
          </c:tx>
          <c:spPr>
            <a:ln w="3175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List1!$B$2:$B$21</c:f>
              <c:numCache/>
            </c:numRef>
          </c:xVal>
          <c:yVal>
            <c:numRef>
              <c:f>List1!$F$2:$F$21</c:f>
              <c:numCache/>
            </c:numRef>
          </c:yVal>
          <c:smooth val="0"/>
        </c:ser>
        <c:ser>
          <c:idx val="3"/>
          <c:order val="3"/>
          <c:tx>
            <c:strRef>
              <c:f>List1!$G$1</c:f>
              <c:strCache>
                <c:ptCount val="1"/>
                <c:pt idx="0">
                  <c:v>IS model horní</c:v>
                </c:pt>
              </c:strCache>
            </c:strRef>
          </c:tx>
          <c:spPr>
            <a:ln w="3175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List1!$B$2:$B$21</c:f>
              <c:numCache/>
            </c:numRef>
          </c:xVal>
          <c:yVal>
            <c:numRef>
              <c:f>List1!$G$2:$G$21</c:f>
              <c:numCache/>
            </c:numRef>
          </c:yVal>
          <c:smooth val="0"/>
        </c:ser>
        <c:ser>
          <c:idx val="4"/>
          <c:order val="4"/>
          <c:tx>
            <c:strRef>
              <c:f>List1!$I$1</c:f>
              <c:strCache>
                <c:ptCount val="1"/>
                <c:pt idx="0">
                  <c:v>PS dat dolní  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List1!$B$2:$B$21</c:f>
              <c:numCache/>
            </c:numRef>
          </c:xVal>
          <c:yVal>
            <c:numRef>
              <c:f>List1!$I$2:$I$21</c:f>
              <c:numCache/>
            </c:numRef>
          </c:yVal>
          <c:smooth val="0"/>
        </c:ser>
        <c:ser>
          <c:idx val="5"/>
          <c:order val="5"/>
          <c:tx>
            <c:strRef>
              <c:f>List1!$J$1</c:f>
              <c:strCache>
                <c:ptCount val="1"/>
                <c:pt idx="0">
                  <c:v>PS dat horní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List1!$B$2:$B$21</c:f>
              <c:numCache/>
            </c:numRef>
          </c:xVal>
          <c:yVal>
            <c:numRef>
              <c:f>List1!$J$2:$J$21</c:f>
              <c:numCache/>
            </c:numRef>
          </c:yVal>
          <c:smooth val="0"/>
        </c:ser>
        <c:axId val="60461115"/>
        <c:axId val="7279124"/>
      </c:scatterChart>
      <c:valAx>
        <c:axId val="60461115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Times New Roman CE"/>
                    <a:ea typeface="Times New Roman CE"/>
                    <a:cs typeface="Times New Roman CE"/>
                  </a:rPr>
                  <a:t>délka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9124"/>
        <c:crosses val="autoZero"/>
        <c:crossBetween val="midCat"/>
        <c:dispUnits/>
      </c:valAx>
      <c:valAx>
        <c:axId val="727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Times New Roman CE"/>
                    <a:ea typeface="Times New Roman CE"/>
                    <a:cs typeface="Times New Roman CE"/>
                  </a:rPr>
                  <a:t>šířka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11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22</xdr:row>
      <xdr:rowOff>19050</xdr:rowOff>
    </xdr:from>
    <xdr:to>
      <xdr:col>16</xdr:col>
      <xdr:colOff>742950</xdr:colOff>
      <xdr:row>32</xdr:row>
      <xdr:rowOff>19050</xdr:rowOff>
    </xdr:to>
    <xdr:grpSp>
      <xdr:nvGrpSpPr>
        <xdr:cNvPr id="1" name="Group 6"/>
        <xdr:cNvGrpSpPr>
          <a:grpSpLocks/>
        </xdr:cNvGrpSpPr>
      </xdr:nvGrpSpPr>
      <xdr:grpSpPr>
        <a:xfrm>
          <a:off x="5962650" y="5781675"/>
          <a:ext cx="9296400" cy="2314575"/>
          <a:chOff x="443" y="488"/>
          <a:chExt cx="780" cy="213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34" y="491"/>
            <a:ext cx="587" cy="210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grpSp>
        <xdr:nvGrpSpPr>
          <xdr:cNvPr id="3" name="Group 5"/>
          <xdr:cNvGrpSpPr>
            <a:grpSpLocks/>
          </xdr:cNvGrpSpPr>
        </xdr:nvGrpSpPr>
        <xdr:grpSpPr>
          <a:xfrm>
            <a:off x="443" y="488"/>
            <a:ext cx="780" cy="210"/>
            <a:chOff x="442" y="491"/>
            <a:chExt cx="780" cy="21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442" y="491"/>
              <a:ext cx="190" cy="2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 CE"/>
                  <a:ea typeface="Times New Roman CE"/>
                  <a:cs typeface="Times New Roman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647700</xdr:colOff>
      <xdr:row>32</xdr:row>
      <xdr:rowOff>104775</xdr:rowOff>
    </xdr:from>
    <xdr:to>
      <xdr:col>17</xdr:col>
      <xdr:colOff>47625</xdr:colOff>
      <xdr:row>39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163050" y="8181975"/>
          <a:ext cx="6257925" cy="1647825"/>
          <a:chOff x="702" y="735"/>
          <a:chExt cx="526" cy="152"/>
        </a:xfrm>
        <a:solidFill>
          <a:srgbClr val="FFFFFF"/>
        </a:solidFill>
      </xdr:grpSpPr>
      <xdr:sp>
        <xdr:nvSpPr>
          <xdr:cNvPr id="7" name="Rectangle 8"/>
          <xdr:cNvSpPr>
            <a:spLocks/>
          </xdr:cNvSpPr>
        </xdr:nvSpPr>
        <xdr:spPr>
          <a:xfrm>
            <a:off x="702" y="737"/>
            <a:ext cx="322" cy="1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8" name="Rectangle 7"/>
          <xdr:cNvSpPr>
            <a:spLocks/>
          </xdr:cNvSpPr>
        </xdr:nvSpPr>
        <xdr:spPr>
          <a:xfrm>
            <a:off x="1025" y="735"/>
            <a:ext cx="203" cy="152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10</xdr:col>
      <xdr:colOff>85725</xdr:colOff>
      <xdr:row>0</xdr:row>
      <xdr:rowOff>47625</xdr:rowOff>
    </xdr:from>
    <xdr:to>
      <xdr:col>23</xdr:col>
      <xdr:colOff>476250</xdr:colOff>
      <xdr:row>21</xdr:row>
      <xdr:rowOff>180975</xdr:rowOff>
    </xdr:to>
    <xdr:graphicFrame>
      <xdr:nvGraphicFramePr>
        <xdr:cNvPr id="10" name="Chart 11"/>
        <xdr:cNvGraphicFramePr/>
      </xdr:nvGraphicFramePr>
      <xdr:xfrm>
        <a:off x="9458325" y="47625"/>
        <a:ext cx="115347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E1" sqref="E1"/>
    </sheetView>
  </sheetViews>
  <sheetFormatPr defaultColWidth="8.796875" defaultRowHeight="15"/>
  <cols>
    <col min="1" max="3" width="9" style="5" customWidth="1"/>
    <col min="4" max="4" width="17.3984375" style="5" customWidth="1"/>
    <col min="5" max="16384" width="9" style="5" customWidth="1"/>
  </cols>
  <sheetData>
    <row r="1" spans="1:10" ht="57.75" thickBot="1" thickTop="1">
      <c r="A1" s="1" t="s">
        <v>0</v>
      </c>
      <c r="B1" s="2" t="s">
        <v>39</v>
      </c>
      <c r="C1" s="2" t="s">
        <v>40</v>
      </c>
      <c r="D1" s="3" t="s">
        <v>28</v>
      </c>
      <c r="E1" s="4" t="s">
        <v>32</v>
      </c>
      <c r="F1" s="4" t="s">
        <v>35</v>
      </c>
      <c r="G1" s="4" t="s">
        <v>36</v>
      </c>
      <c r="H1" s="4" t="s">
        <v>33</v>
      </c>
      <c r="I1" s="4" t="s">
        <v>37</v>
      </c>
      <c r="J1" s="4" t="s">
        <v>38</v>
      </c>
    </row>
    <row r="2" spans="1:10" ht="19.5" thickTop="1">
      <c r="A2" s="6">
        <v>1</v>
      </c>
      <c r="B2" s="7">
        <v>24</v>
      </c>
      <c r="C2" s="8">
        <v>14</v>
      </c>
      <c r="D2" s="9">
        <v>14.79139448662009</v>
      </c>
      <c r="E2" s="10">
        <f>$E$23*($E$24/SQRT($B$30-2))*SQRT(1+(($B$30*(B2-$E$26)^2)/$E$25))</f>
        <v>2.9829772428668906</v>
      </c>
      <c r="F2" s="11">
        <f>D2-E2</f>
        <v>11.8084172437532</v>
      </c>
      <c r="G2" s="11">
        <f>D2+E2</f>
        <v>17.77437172948698</v>
      </c>
      <c r="H2" s="12">
        <f>$E$23*$E$24</f>
        <v>6.094678798562718</v>
      </c>
      <c r="I2" s="13">
        <f>$D2-$H2</f>
        <v>8.696715688057372</v>
      </c>
      <c r="J2" s="13">
        <f>$D2+$H2</f>
        <v>20.88607328518281</v>
      </c>
    </row>
    <row r="3" spans="1:10" ht="18.75">
      <c r="A3" s="14">
        <v>2</v>
      </c>
      <c r="B3" s="15">
        <v>29</v>
      </c>
      <c r="C3" s="16">
        <v>19</v>
      </c>
      <c r="D3" s="9">
        <v>17.872935004665944</v>
      </c>
      <c r="E3" s="10">
        <f aca="true" t="shared" si="0" ref="E3:E21">$E$23*($E$24/SQRT($B$30-2))*SQRT(1+(($B$30*(B3-$E$26)^2)/$E$25))</f>
        <v>2.4101528780413277</v>
      </c>
      <c r="F3" s="11">
        <f aca="true" t="shared" si="1" ref="F3:F21">D3-E3</f>
        <v>15.462782126624617</v>
      </c>
      <c r="G3" s="11">
        <f aca="true" t="shared" si="2" ref="G3:G21">D3+E3</f>
        <v>20.28308788270727</v>
      </c>
      <c r="H3" s="12">
        <f aca="true" t="shared" si="3" ref="H3:H21">$E$23*$E$24</f>
        <v>6.094678798562718</v>
      </c>
      <c r="I3" s="13">
        <f aca="true" t="shared" si="4" ref="I3:I21">$D3-$H3</f>
        <v>11.778256206103226</v>
      </c>
      <c r="J3" s="13">
        <f aca="true" t="shared" si="5" ref="J3:J21">$D3+$H3</f>
        <v>23.967613803228662</v>
      </c>
    </row>
    <row r="4" spans="1:10" ht="18.75">
      <c r="A4" s="14">
        <v>3</v>
      </c>
      <c r="B4" s="15">
        <v>30</v>
      </c>
      <c r="C4" s="16">
        <v>14</v>
      </c>
      <c r="D4" s="9">
        <v>18.48924310827511</v>
      </c>
      <c r="E4" s="10">
        <f t="shared" si="0"/>
        <v>2.3025281118912986</v>
      </c>
      <c r="F4" s="11">
        <f t="shared" si="1"/>
        <v>16.186714996383813</v>
      </c>
      <c r="G4" s="11">
        <f t="shared" si="2"/>
        <v>20.79177122016641</v>
      </c>
      <c r="H4" s="12">
        <f t="shared" si="3"/>
        <v>6.094678798562718</v>
      </c>
      <c r="I4" s="13">
        <f t="shared" si="4"/>
        <v>12.394564309712393</v>
      </c>
      <c r="J4" s="13">
        <f t="shared" si="5"/>
        <v>24.58392190683783</v>
      </c>
    </row>
    <row r="5" spans="1:10" ht="18.75">
      <c r="A5" s="14">
        <v>4</v>
      </c>
      <c r="B5" s="15">
        <v>33</v>
      </c>
      <c r="C5" s="16">
        <v>22</v>
      </c>
      <c r="D5" s="9">
        <v>20.338167419102625</v>
      </c>
      <c r="E5" s="10">
        <f t="shared" si="0"/>
        <v>2.0003390445162346</v>
      </c>
      <c r="F5" s="11">
        <f t="shared" si="1"/>
        <v>18.33782837458639</v>
      </c>
      <c r="G5" s="11">
        <f t="shared" si="2"/>
        <v>22.33850646361886</v>
      </c>
      <c r="H5" s="12">
        <f t="shared" si="3"/>
        <v>6.094678798562718</v>
      </c>
      <c r="I5" s="13">
        <f t="shared" si="4"/>
        <v>14.243488620539907</v>
      </c>
      <c r="J5" s="13">
        <f t="shared" si="5"/>
        <v>26.432846217665343</v>
      </c>
    </row>
    <row r="6" spans="1:10" ht="18.75">
      <c r="A6" s="14">
        <v>5</v>
      </c>
      <c r="B6" s="15">
        <v>33</v>
      </c>
      <c r="C6" s="16">
        <v>23</v>
      </c>
      <c r="D6" s="9">
        <v>20.338167419102625</v>
      </c>
      <c r="E6" s="10">
        <f t="shared" si="0"/>
        <v>2.0003390445162346</v>
      </c>
      <c r="F6" s="11">
        <f t="shared" si="1"/>
        <v>18.33782837458639</v>
      </c>
      <c r="G6" s="11">
        <f t="shared" si="2"/>
        <v>22.33850646361886</v>
      </c>
      <c r="H6" s="12">
        <f t="shared" si="3"/>
        <v>6.094678798562718</v>
      </c>
      <c r="I6" s="13">
        <f t="shared" si="4"/>
        <v>14.243488620539907</v>
      </c>
      <c r="J6" s="13">
        <f t="shared" si="5"/>
        <v>26.432846217665343</v>
      </c>
    </row>
    <row r="7" spans="1:10" ht="18.75">
      <c r="A7" s="14">
        <v>6</v>
      </c>
      <c r="B7" s="15">
        <v>34</v>
      </c>
      <c r="C7" s="16">
        <v>19</v>
      </c>
      <c r="D7" s="9">
        <v>20.954475522711796</v>
      </c>
      <c r="E7" s="10">
        <f t="shared" si="0"/>
        <v>1.9083250615329974</v>
      </c>
      <c r="F7" s="11">
        <f t="shared" si="1"/>
        <v>19.046150461178797</v>
      </c>
      <c r="G7" s="11">
        <f t="shared" si="2"/>
        <v>22.862800584244795</v>
      </c>
      <c r="H7" s="12">
        <f t="shared" si="3"/>
        <v>6.094678798562718</v>
      </c>
      <c r="I7" s="13">
        <f t="shared" si="4"/>
        <v>14.859796724149078</v>
      </c>
      <c r="J7" s="13">
        <f t="shared" si="5"/>
        <v>27.049154321274514</v>
      </c>
    </row>
    <row r="8" spans="1:10" ht="18.75">
      <c r="A8" s="14">
        <v>7</v>
      </c>
      <c r="B8" s="15">
        <v>37</v>
      </c>
      <c r="C8" s="16">
        <v>20</v>
      </c>
      <c r="D8" s="9">
        <v>22.803399833539306</v>
      </c>
      <c r="E8" s="10">
        <f t="shared" si="0"/>
        <v>1.668554295868515</v>
      </c>
      <c r="F8" s="11">
        <f t="shared" si="1"/>
        <v>21.13484553767079</v>
      </c>
      <c r="G8" s="11">
        <f t="shared" si="2"/>
        <v>24.47195412940782</v>
      </c>
      <c r="H8" s="12">
        <f t="shared" si="3"/>
        <v>6.094678798562718</v>
      </c>
      <c r="I8" s="13">
        <f t="shared" si="4"/>
        <v>16.708721034976588</v>
      </c>
      <c r="J8" s="13">
        <f t="shared" si="5"/>
        <v>28.898078632102024</v>
      </c>
    </row>
    <row r="9" spans="1:10" ht="18.75">
      <c r="A9" s="14">
        <v>8</v>
      </c>
      <c r="B9" s="15">
        <v>39</v>
      </c>
      <c r="C9" s="16">
        <v>27</v>
      </c>
      <c r="D9" s="9">
        <v>24.036016040757648</v>
      </c>
      <c r="E9" s="10">
        <f t="shared" si="0"/>
        <v>1.5481460416555746</v>
      </c>
      <c r="F9" s="11">
        <f t="shared" si="1"/>
        <v>22.487869999102074</v>
      </c>
      <c r="G9" s="11">
        <f t="shared" si="2"/>
        <v>25.584162082413222</v>
      </c>
      <c r="H9" s="12">
        <f t="shared" si="3"/>
        <v>6.094678798562718</v>
      </c>
      <c r="I9" s="13">
        <f t="shared" si="4"/>
        <v>17.94133724219493</v>
      </c>
      <c r="J9" s="13">
        <f t="shared" si="5"/>
        <v>30.130694839320366</v>
      </c>
    </row>
    <row r="10" spans="1:10" ht="18.75">
      <c r="A10" s="14">
        <v>9</v>
      </c>
      <c r="B10" s="15">
        <v>41</v>
      </c>
      <c r="C10" s="16">
        <v>21</v>
      </c>
      <c r="D10" s="9">
        <v>25.268632247975987</v>
      </c>
      <c r="E10" s="10">
        <f t="shared" si="0"/>
        <v>1.4686688977663938</v>
      </c>
      <c r="F10" s="11">
        <f t="shared" si="1"/>
        <v>23.799963350209595</v>
      </c>
      <c r="G10" s="11">
        <f t="shared" si="2"/>
        <v>26.73730114574238</v>
      </c>
      <c r="H10" s="12">
        <f t="shared" si="3"/>
        <v>6.094678798562718</v>
      </c>
      <c r="I10" s="13">
        <f t="shared" si="4"/>
        <v>19.17395344941327</v>
      </c>
      <c r="J10" s="13">
        <f t="shared" si="5"/>
        <v>31.363311046538705</v>
      </c>
    </row>
    <row r="11" spans="1:10" ht="18.75">
      <c r="A11" s="14">
        <v>10</v>
      </c>
      <c r="B11" s="15">
        <v>42</v>
      </c>
      <c r="C11" s="16">
        <v>26</v>
      </c>
      <c r="D11" s="9">
        <v>25.884940351585158</v>
      </c>
      <c r="E11" s="10">
        <f t="shared" si="0"/>
        <v>1.4465253031333785</v>
      </c>
      <c r="F11" s="11">
        <f t="shared" si="1"/>
        <v>24.43841504845178</v>
      </c>
      <c r="G11" s="11">
        <f t="shared" si="2"/>
        <v>27.331465654718535</v>
      </c>
      <c r="H11" s="12">
        <f t="shared" si="3"/>
        <v>6.094678798562718</v>
      </c>
      <c r="I11" s="13">
        <f t="shared" si="4"/>
        <v>19.79026155302244</v>
      </c>
      <c r="J11" s="13">
        <f t="shared" si="5"/>
        <v>31.979619150147876</v>
      </c>
    </row>
    <row r="12" spans="1:10" ht="18.75">
      <c r="A12" s="14">
        <v>11</v>
      </c>
      <c r="B12" s="15">
        <v>45</v>
      </c>
      <c r="C12" s="16">
        <v>30</v>
      </c>
      <c r="D12" s="9">
        <v>27.73386466241267</v>
      </c>
      <c r="E12" s="10">
        <f t="shared" si="0"/>
        <v>1.4560566513811743</v>
      </c>
      <c r="F12" s="11">
        <f t="shared" si="1"/>
        <v>26.277808011031496</v>
      </c>
      <c r="G12" s="11">
        <f t="shared" si="2"/>
        <v>29.189921313793846</v>
      </c>
      <c r="H12" s="12">
        <f t="shared" si="3"/>
        <v>6.094678798562718</v>
      </c>
      <c r="I12" s="13">
        <f t="shared" si="4"/>
        <v>21.639185863849953</v>
      </c>
      <c r="J12" s="13">
        <f t="shared" si="5"/>
        <v>33.82854346097539</v>
      </c>
    </row>
    <row r="13" spans="1:10" ht="18.75">
      <c r="A13" s="14">
        <v>12</v>
      </c>
      <c r="B13" s="15">
        <v>47</v>
      </c>
      <c r="C13" s="16">
        <v>24</v>
      </c>
      <c r="D13" s="9">
        <v>28.96648086963101</v>
      </c>
      <c r="E13" s="10">
        <f t="shared" si="0"/>
        <v>1.5241330151347794</v>
      </c>
      <c r="F13" s="11">
        <f t="shared" si="1"/>
        <v>27.44234785449623</v>
      </c>
      <c r="G13" s="11">
        <f t="shared" si="2"/>
        <v>30.49061388476579</v>
      </c>
      <c r="H13" s="12">
        <f t="shared" si="3"/>
        <v>6.094678798562718</v>
      </c>
      <c r="I13" s="13">
        <f t="shared" si="4"/>
        <v>22.87180207106829</v>
      </c>
      <c r="J13" s="13">
        <f t="shared" si="5"/>
        <v>35.061159668193724</v>
      </c>
    </row>
    <row r="14" spans="1:10" ht="18.75">
      <c r="A14" s="14">
        <v>13</v>
      </c>
      <c r="B14" s="15">
        <v>48</v>
      </c>
      <c r="C14" s="16">
        <v>28</v>
      </c>
      <c r="D14" s="9">
        <v>29.58278897324018</v>
      </c>
      <c r="E14" s="10">
        <f t="shared" si="0"/>
        <v>1.5747230628185274</v>
      </c>
      <c r="F14" s="11">
        <f t="shared" si="1"/>
        <v>28.008065910421653</v>
      </c>
      <c r="G14" s="11">
        <f t="shared" si="2"/>
        <v>31.15751203605871</v>
      </c>
      <c r="H14" s="12">
        <f t="shared" si="3"/>
        <v>6.094678798562718</v>
      </c>
      <c r="I14" s="13">
        <f t="shared" si="4"/>
        <v>23.488110174677463</v>
      </c>
      <c r="J14" s="13">
        <f t="shared" si="5"/>
        <v>35.677467771802895</v>
      </c>
    </row>
    <row r="15" spans="1:10" ht="18.75">
      <c r="A15" s="14">
        <v>14</v>
      </c>
      <c r="B15" s="15">
        <v>48</v>
      </c>
      <c r="C15" s="16">
        <v>32</v>
      </c>
      <c r="D15" s="9">
        <v>29.58278897324018</v>
      </c>
      <c r="E15" s="10">
        <f t="shared" si="0"/>
        <v>1.5747230628185274</v>
      </c>
      <c r="F15" s="11">
        <f t="shared" si="1"/>
        <v>28.008065910421653</v>
      </c>
      <c r="G15" s="11">
        <f t="shared" si="2"/>
        <v>31.15751203605871</v>
      </c>
      <c r="H15" s="12">
        <f t="shared" si="3"/>
        <v>6.094678798562718</v>
      </c>
      <c r="I15" s="13">
        <f t="shared" si="4"/>
        <v>23.488110174677463</v>
      </c>
      <c r="J15" s="13">
        <f t="shared" si="5"/>
        <v>35.677467771802895</v>
      </c>
    </row>
    <row r="16" spans="1:10" ht="18.75">
      <c r="A16" s="14">
        <v>15</v>
      </c>
      <c r="B16" s="15">
        <v>49</v>
      </c>
      <c r="C16" s="16">
        <v>29</v>
      </c>
      <c r="D16" s="9">
        <v>30.199097076849352</v>
      </c>
      <c r="E16" s="10">
        <f t="shared" si="0"/>
        <v>1.6350569900025778</v>
      </c>
      <c r="F16" s="11">
        <f t="shared" si="1"/>
        <v>28.564040086846774</v>
      </c>
      <c r="G16" s="11">
        <f t="shared" si="2"/>
        <v>31.83415406685193</v>
      </c>
      <c r="H16" s="12">
        <f t="shared" si="3"/>
        <v>6.094678798562718</v>
      </c>
      <c r="I16" s="13">
        <f t="shared" si="4"/>
        <v>24.104418278286634</v>
      </c>
      <c r="J16" s="13">
        <f t="shared" si="5"/>
        <v>36.29377587541207</v>
      </c>
    </row>
    <row r="17" spans="1:10" ht="18.75">
      <c r="A17" s="14">
        <v>16</v>
      </c>
      <c r="B17" s="15">
        <v>53</v>
      </c>
      <c r="C17" s="16">
        <v>32</v>
      </c>
      <c r="D17" s="9">
        <v>32.66432949128603</v>
      </c>
      <c r="E17" s="10">
        <f t="shared" si="0"/>
        <v>1.953693808364337</v>
      </c>
      <c r="F17" s="11">
        <f t="shared" si="1"/>
        <v>30.710635682921694</v>
      </c>
      <c r="G17" s="11">
        <f t="shared" si="2"/>
        <v>34.61802329965037</v>
      </c>
      <c r="H17" s="12">
        <f t="shared" si="3"/>
        <v>6.094678798562718</v>
      </c>
      <c r="I17" s="13">
        <f t="shared" si="4"/>
        <v>26.569650692723314</v>
      </c>
      <c r="J17" s="13">
        <f t="shared" si="5"/>
        <v>38.75900828984875</v>
      </c>
    </row>
    <row r="18" spans="1:10" ht="18.75">
      <c r="A18" s="14">
        <v>17</v>
      </c>
      <c r="B18" s="15">
        <v>55</v>
      </c>
      <c r="C18" s="16">
        <v>32</v>
      </c>
      <c r="D18" s="9">
        <v>33.896945698504375</v>
      </c>
      <c r="E18" s="10">
        <f t="shared" si="0"/>
        <v>2.147090524499036</v>
      </c>
      <c r="F18" s="11">
        <f t="shared" si="1"/>
        <v>31.74985517400534</v>
      </c>
      <c r="G18" s="11">
        <f t="shared" si="2"/>
        <v>36.04403622300341</v>
      </c>
      <c r="H18" s="12">
        <f t="shared" si="3"/>
        <v>6.094678798562718</v>
      </c>
      <c r="I18" s="13">
        <f t="shared" si="4"/>
        <v>27.802266899941657</v>
      </c>
      <c r="J18" s="13">
        <f t="shared" si="5"/>
        <v>39.99162449706709</v>
      </c>
    </row>
    <row r="19" spans="1:10" ht="18.75">
      <c r="A19" s="14">
        <v>18</v>
      </c>
      <c r="B19" s="15">
        <v>56</v>
      </c>
      <c r="C19" s="16">
        <v>35</v>
      </c>
      <c r="D19" s="9">
        <v>34.513253802113546</v>
      </c>
      <c r="E19" s="10">
        <f t="shared" si="0"/>
        <v>2.249859522508514</v>
      </c>
      <c r="F19" s="11">
        <f t="shared" si="1"/>
        <v>32.26339427960503</v>
      </c>
      <c r="G19" s="11">
        <f t="shared" si="2"/>
        <v>36.76311332462206</v>
      </c>
      <c r="H19" s="12">
        <f t="shared" si="3"/>
        <v>6.094678798562718</v>
      </c>
      <c r="I19" s="13">
        <f t="shared" si="4"/>
        <v>28.418575003550828</v>
      </c>
      <c r="J19" s="13">
        <f t="shared" si="5"/>
        <v>40.607932600676264</v>
      </c>
    </row>
    <row r="20" spans="1:10" ht="18.75">
      <c r="A20" s="14">
        <v>19</v>
      </c>
      <c r="B20" s="15">
        <v>59</v>
      </c>
      <c r="C20" s="16">
        <v>43</v>
      </c>
      <c r="D20" s="9">
        <v>36.36217811294105</v>
      </c>
      <c r="E20" s="10">
        <f t="shared" si="0"/>
        <v>2.576587370596676</v>
      </c>
      <c r="F20" s="11">
        <f t="shared" si="1"/>
        <v>33.785590742344375</v>
      </c>
      <c r="G20" s="11">
        <f t="shared" si="2"/>
        <v>38.93876548353773</v>
      </c>
      <c r="H20" s="12">
        <f t="shared" si="3"/>
        <v>6.094678798562718</v>
      </c>
      <c r="I20" s="13">
        <f t="shared" si="4"/>
        <v>30.267499314378334</v>
      </c>
      <c r="J20" s="13">
        <f t="shared" si="5"/>
        <v>42.45685691150377</v>
      </c>
    </row>
    <row r="21" spans="1:10" ht="19.5" thickBot="1">
      <c r="A21" s="17">
        <v>20</v>
      </c>
      <c r="B21" s="18">
        <v>63</v>
      </c>
      <c r="C21" s="19">
        <v>40</v>
      </c>
      <c r="D21" s="20">
        <v>38.82741052737774</v>
      </c>
      <c r="E21" s="10">
        <f t="shared" si="0"/>
        <v>3.0426641260584386</v>
      </c>
      <c r="F21" s="11">
        <f t="shared" si="1"/>
        <v>35.784746401319296</v>
      </c>
      <c r="G21" s="11">
        <f t="shared" si="2"/>
        <v>41.87007465343618</v>
      </c>
      <c r="H21" s="12">
        <f t="shared" si="3"/>
        <v>6.094678798562718</v>
      </c>
      <c r="I21" s="13">
        <f t="shared" si="4"/>
        <v>32.73273172881502</v>
      </c>
      <c r="J21" s="13">
        <f t="shared" si="5"/>
        <v>44.922089325940455</v>
      </c>
    </row>
    <row r="22" ht="19.5" thickTop="1"/>
    <row r="23" spans="1:5" ht="18">
      <c r="A23" s="5" t="s">
        <v>2</v>
      </c>
      <c r="D23" s="5" t="s">
        <v>29</v>
      </c>
      <c r="E23" s="5">
        <f>TINV(0.05,18)</f>
        <v>2.1009220368611805</v>
      </c>
    </row>
    <row r="24" spans="4:5" ht="18.75" thickBot="1">
      <c r="D24" s="5" t="s">
        <v>30</v>
      </c>
      <c r="E24" s="5">
        <f>B29</f>
        <v>2.900954291320724</v>
      </c>
    </row>
    <row r="25" spans="1:5" ht="18">
      <c r="A25" s="21" t="s">
        <v>3</v>
      </c>
      <c r="B25" s="21"/>
      <c r="D25" s="5" t="s">
        <v>31</v>
      </c>
      <c r="E25" s="5">
        <f>DEVSQ(B2:B21)</f>
        <v>2237.75</v>
      </c>
    </row>
    <row r="26" spans="1:5" ht="18">
      <c r="A26" s="22" t="s">
        <v>4</v>
      </c>
      <c r="B26" s="22">
        <v>0.9294724286223328</v>
      </c>
      <c r="D26" s="5" t="s">
        <v>34</v>
      </c>
      <c r="E26" s="5">
        <f>AVERAGE(B2:B21)</f>
        <v>43.25</v>
      </c>
    </row>
    <row r="27" spans="1:2" ht="18">
      <c r="A27" s="22" t="s">
        <v>5</v>
      </c>
      <c r="B27" s="22">
        <v>0.8639189955690976</v>
      </c>
    </row>
    <row r="28" spans="1:2" ht="18">
      <c r="A28" s="22" t="s">
        <v>6</v>
      </c>
      <c r="B28" s="22">
        <v>0.8112874166217291</v>
      </c>
    </row>
    <row r="29" spans="1:2" ht="18">
      <c r="A29" s="22" t="s">
        <v>7</v>
      </c>
      <c r="B29" s="22">
        <v>2.900954291320724</v>
      </c>
    </row>
    <row r="30" spans="1:2" ht="18.75" thickBot="1">
      <c r="A30" s="23" t="s">
        <v>8</v>
      </c>
      <c r="B30" s="23">
        <v>20</v>
      </c>
    </row>
    <row r="31" ht="18"/>
    <row r="32" ht="18.75" thickBot="1">
      <c r="A32" s="5" t="s">
        <v>9</v>
      </c>
    </row>
    <row r="33" spans="1:6" ht="18">
      <c r="A33" s="24"/>
      <c r="B33" s="24" t="s">
        <v>14</v>
      </c>
      <c r="C33" s="24" t="s">
        <v>15</v>
      </c>
      <c r="D33" s="24" t="s">
        <v>16</v>
      </c>
      <c r="E33" s="24" t="s">
        <v>17</v>
      </c>
      <c r="F33" s="24" t="s">
        <v>18</v>
      </c>
    </row>
    <row r="34" spans="1:6" ht="18">
      <c r="A34" s="22" t="s">
        <v>10</v>
      </c>
      <c r="B34" s="22">
        <v>1</v>
      </c>
      <c r="C34" s="22">
        <v>1015.1048197936897</v>
      </c>
      <c r="D34" s="22">
        <v>1015.1048197936897</v>
      </c>
      <c r="E34" s="22">
        <v>120.62272015450617</v>
      </c>
      <c r="F34" s="22">
        <v>2.0712493211091253E-09</v>
      </c>
    </row>
    <row r="35" spans="1:6" ht="18">
      <c r="A35" s="22" t="s">
        <v>11</v>
      </c>
      <c r="B35" s="22">
        <v>19</v>
      </c>
      <c r="C35" s="22">
        <v>159.89518020631033</v>
      </c>
      <c r="D35" s="22">
        <v>8.415535800332123</v>
      </c>
      <c r="E35" s="22"/>
      <c r="F35" s="22"/>
    </row>
    <row r="36" spans="1:6" ht="18.75" thickBot="1">
      <c r="A36" s="23" t="s">
        <v>12</v>
      </c>
      <c r="B36" s="23">
        <v>20</v>
      </c>
      <c r="C36" s="23">
        <v>1175</v>
      </c>
      <c r="D36" s="23"/>
      <c r="E36" s="23"/>
      <c r="F36" s="23"/>
    </row>
    <row r="37" ht="18.75" thickBot="1"/>
    <row r="38" spans="1:9" ht="18">
      <c r="A38" s="24"/>
      <c r="B38" s="24" t="s">
        <v>19</v>
      </c>
      <c r="C38" s="24" t="s">
        <v>7</v>
      </c>
      <c r="D38" s="24" t="s">
        <v>20</v>
      </c>
      <c r="E38" s="24" t="s">
        <v>21</v>
      </c>
      <c r="F38" s="24" t="s">
        <v>22</v>
      </c>
      <c r="G38" s="24" t="s">
        <v>23</v>
      </c>
      <c r="H38" s="24" t="s">
        <v>24</v>
      </c>
      <c r="I38" s="24" t="s">
        <v>25</v>
      </c>
    </row>
    <row r="39" spans="1:9" ht="18">
      <c r="A39" s="22" t="s">
        <v>13</v>
      </c>
      <c r="B39" s="22">
        <v>0</v>
      </c>
      <c r="C39" s="22" t="e">
        <v>#N/A</v>
      </c>
      <c r="D39" s="22" t="e">
        <v>#N/A</v>
      </c>
      <c r="E39" s="22" t="e">
        <v>#N/A</v>
      </c>
      <c r="F39" s="22" t="e">
        <v>#N/A</v>
      </c>
      <c r="G39" s="22" t="e">
        <v>#N/A</v>
      </c>
      <c r="H39" s="22" t="e">
        <v>#N/A</v>
      </c>
      <c r="I39" s="22" t="e">
        <v>#N/A</v>
      </c>
    </row>
    <row r="40" spans="1:9" ht="18.75" thickBot="1">
      <c r="A40" s="23" t="s">
        <v>1</v>
      </c>
      <c r="B40" s="23">
        <v>0.6163081036091704</v>
      </c>
      <c r="C40" s="23">
        <v>0.01456883305643242</v>
      </c>
      <c r="D40" s="23">
        <v>42.30318936471433</v>
      </c>
      <c r="E40" s="23">
        <v>2.90016255043897E-20</v>
      </c>
      <c r="F40" s="23">
        <v>0.5858151761039384</v>
      </c>
      <c r="G40" s="23">
        <v>0.6468010311144025</v>
      </c>
      <c r="H40" s="23">
        <v>0.5858151761039384</v>
      </c>
      <c r="I40" s="23">
        <v>0.6468010311144025</v>
      </c>
    </row>
    <row r="44" ht="18.75">
      <c r="A44" s="5" t="s">
        <v>26</v>
      </c>
    </row>
    <row r="45" ht="19.5" thickBot="1"/>
    <row r="46" spans="1:3" ht="19.5">
      <c r="A46" s="24" t="s">
        <v>8</v>
      </c>
      <c r="B46" s="24" t="s">
        <v>27</v>
      </c>
      <c r="C46" s="24" t="s">
        <v>11</v>
      </c>
    </row>
    <row r="47" spans="1:3" ht="18.75">
      <c r="A47" s="22">
        <v>1</v>
      </c>
      <c r="B47" s="22">
        <v>14.79139448662009</v>
      </c>
      <c r="C47" s="22">
        <v>-0.7913944866200904</v>
      </c>
    </row>
    <row r="48" spans="1:3" ht="18.75">
      <c r="A48" s="22">
        <v>2</v>
      </c>
      <c r="B48" s="22">
        <v>17.872935004665944</v>
      </c>
      <c r="C48" s="22">
        <v>1.127064995334056</v>
      </c>
    </row>
    <row r="49" spans="1:3" ht="18.75">
      <c r="A49" s="22">
        <v>3</v>
      </c>
      <c r="B49" s="22">
        <v>18.48924310827511</v>
      </c>
      <c r="C49" s="22">
        <v>-4.489243108275112</v>
      </c>
    </row>
    <row r="50" spans="1:3" ht="18.75">
      <c r="A50" s="22">
        <v>4</v>
      </c>
      <c r="B50" s="22">
        <v>20.338167419102625</v>
      </c>
      <c r="C50" s="22">
        <v>1.661832580897375</v>
      </c>
    </row>
    <row r="51" spans="1:3" ht="18.75">
      <c r="A51" s="22">
        <v>5</v>
      </c>
      <c r="B51" s="22">
        <v>20.338167419102625</v>
      </c>
      <c r="C51" s="22">
        <v>2.661832580897375</v>
      </c>
    </row>
    <row r="52" spans="1:3" ht="18.75">
      <c r="A52" s="22">
        <v>6</v>
      </c>
      <c r="B52" s="22">
        <v>20.954475522711796</v>
      </c>
      <c r="C52" s="22">
        <v>-1.954475522711796</v>
      </c>
    </row>
    <row r="53" spans="1:3" ht="18.75">
      <c r="A53" s="22">
        <v>7</v>
      </c>
      <c r="B53" s="22">
        <v>22.803399833539306</v>
      </c>
      <c r="C53" s="22">
        <v>-2.8033998335393058</v>
      </c>
    </row>
    <row r="54" spans="1:3" ht="18.75">
      <c r="A54" s="22">
        <v>8</v>
      </c>
      <c r="B54" s="22">
        <v>24.036016040757648</v>
      </c>
      <c r="C54" s="22">
        <v>2.963983959242352</v>
      </c>
    </row>
    <row r="55" spans="1:3" ht="18.75">
      <c r="A55" s="22">
        <v>9</v>
      </c>
      <c r="B55" s="22">
        <v>25.268632247975987</v>
      </c>
      <c r="C55" s="22">
        <v>-4.268632247975987</v>
      </c>
    </row>
    <row r="56" spans="1:3" ht="18.75">
      <c r="A56" s="22">
        <v>10</v>
      </c>
      <c r="B56" s="22">
        <v>25.884940351585158</v>
      </c>
      <c r="C56" s="22">
        <v>0.11505964841484229</v>
      </c>
    </row>
    <row r="57" spans="1:3" ht="18.75">
      <c r="A57" s="22">
        <v>11</v>
      </c>
      <c r="B57" s="22">
        <v>27.73386466241267</v>
      </c>
      <c r="C57" s="22">
        <v>2.266135337587329</v>
      </c>
    </row>
    <row r="58" spans="1:3" ht="18.75">
      <c r="A58" s="22">
        <v>12</v>
      </c>
      <c r="B58" s="22">
        <v>28.96648086963101</v>
      </c>
      <c r="C58" s="22">
        <v>-4.96648086963101</v>
      </c>
    </row>
    <row r="59" spans="1:3" ht="18.75">
      <c r="A59" s="22">
        <v>13</v>
      </c>
      <c r="B59" s="22">
        <v>29.58278897324018</v>
      </c>
      <c r="C59" s="22">
        <v>-1.5827889732401808</v>
      </c>
    </row>
    <row r="60" spans="1:3" ht="18.75">
      <c r="A60" s="22">
        <v>14</v>
      </c>
      <c r="B60" s="22">
        <v>29.58278897324018</v>
      </c>
      <c r="C60" s="22">
        <v>2.4172110267598192</v>
      </c>
    </row>
    <row r="61" spans="1:3" ht="18.75">
      <c r="A61" s="22">
        <v>15</v>
      </c>
      <c r="B61" s="22">
        <v>30.199097076849352</v>
      </c>
      <c r="C61" s="22">
        <v>-1.1990970768493519</v>
      </c>
    </row>
    <row r="62" spans="1:3" ht="18.75">
      <c r="A62" s="22">
        <v>16</v>
      </c>
      <c r="B62" s="22">
        <v>32.66432949128603</v>
      </c>
      <c r="C62" s="22">
        <v>-0.6643294912860327</v>
      </c>
    </row>
    <row r="63" spans="1:3" ht="18.75">
      <c r="A63" s="22">
        <v>17</v>
      </c>
      <c r="B63" s="22">
        <v>33.896945698504375</v>
      </c>
      <c r="C63" s="22">
        <v>-1.8969456985043749</v>
      </c>
    </row>
    <row r="64" spans="1:3" ht="18.75">
      <c r="A64" s="22">
        <v>18</v>
      </c>
      <c r="B64" s="22">
        <v>34.513253802113546</v>
      </c>
      <c r="C64" s="22">
        <v>0.486746197886454</v>
      </c>
    </row>
    <row r="65" spans="1:3" ht="18.75">
      <c r="A65" s="22">
        <v>19</v>
      </c>
      <c r="B65" s="22">
        <v>36.36217811294105</v>
      </c>
      <c r="C65" s="22">
        <v>6.637821887058948</v>
      </c>
    </row>
    <row r="66" spans="1:3" ht="19.5" thickBot="1">
      <c r="A66" s="23">
        <v>20</v>
      </c>
      <c r="B66" s="23">
        <v>38.82741052737774</v>
      </c>
      <c r="C66" s="23">
        <v>1.1725894726222634</v>
      </c>
    </row>
  </sheetData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  <oleObjects>
    <oleObject progId="Equation.DSMT4" shapeId="122740708" r:id="rId1"/>
    <oleObject progId="Equation.DSMT4" shapeId="1227479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Student</cp:lastModifiedBy>
  <dcterms:created xsi:type="dcterms:W3CDTF">2006-02-03T06:38:42Z</dcterms:created>
  <dcterms:modified xsi:type="dcterms:W3CDTF">2006-02-03T11:14:44Z</dcterms:modified>
  <cp:category/>
  <cp:version/>
  <cp:contentType/>
  <cp:contentStatus/>
</cp:coreProperties>
</file>